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ToBeSaved\Desktop\Work_Training\WebPage_Info\"/>
    </mc:Choice>
  </mc:AlternateContent>
  <xr:revisionPtr revIDLastSave="0" documentId="13_ncr:1_{2146201E-2639-4E21-A51C-A32A729F690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2025年度定期トレーニング 開催スケジュール" sheetId="4" r:id="rId1"/>
    <sheet name="トレーニング受講申し込みシート" sheetId="2" r:id="rId2"/>
  </sheets>
  <definedNames>
    <definedName name="Date">#REF!</definedName>
    <definedName name="Discovery_Studio">'2025年度定期トレーニング 開催スケジュール'!$Y$2:$Y$7</definedName>
    <definedName name="Discovery_Studio_Introduction_Training">'2025年度定期トレーニング 開催スケジュール'!$Y$12:$Y$15</definedName>
    <definedName name="Discovery_Studio_Pharmacophore_Training">'2025年度定期トレーニング 開催スケジュール'!$AC$12:$AC$15</definedName>
    <definedName name="Discovery_Studio_Protein_Modeling_and_Function_Training">'2025年度定期トレーニング 開催スケジュール'!$AA$12:$AA$15</definedName>
    <definedName name="Discovery_Studio_QSAR_Training">'2025年度定期トレーニング 開催スケジュール'!$AD$12:$AD$15</definedName>
    <definedName name="Discovery_Studio_Receptor_Ligand_Docking_Training">'2025年度定期トレーニング 開催スケジュール'!$AB$12:$AB$15</definedName>
    <definedName name="Discovery_Studio_Simulation_Training">'2025年度定期トレーニング 開催スケジュール'!$Z$12:$Z$15</definedName>
    <definedName name="Materials_Studio">'2025年度定期トレーニング 開催スケジュール'!$Z$2:$Z$5</definedName>
    <definedName name="Materials_Studio_CASTEP_入門">'2025年度定期トレーニング 開催スケジュール'!$AB$18:$AB$29</definedName>
    <definedName name="Materials_Studio_Dmol3_入門">'2025年度定期トレーニング 開催スケジュール'!$AA$18:$AA$29</definedName>
    <definedName name="Materials_Studio_ForciteForcite_Plus_入門">'2025年度定期トレーニング 開催スケジュール'!$Z$18:$Z$29</definedName>
    <definedName name="Materials_Studio_Visualizer_入門">'2025年度定期トレーニング 開催スケジュール'!$Y$18:$Y$29</definedName>
    <definedName name="Pipeline_Pilot">'2025年度定期トレーニング 開催スケジュール'!$AA$2</definedName>
    <definedName name="Pipeline_Pilot_入門">'2025年度定期トレーニング 開催スケジュール'!$AD$18:$AD$21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54" i="4"/>
  <c r="G54" i="4" s="1"/>
  <c r="D52" i="4"/>
  <c r="G52" i="4" s="1"/>
  <c r="D74" i="4"/>
  <c r="D73" i="4"/>
  <c r="D72" i="4"/>
  <c r="D71" i="4"/>
  <c r="D42" i="4"/>
  <c r="D41" i="4"/>
  <c r="D39" i="4"/>
  <c r="D23" i="4"/>
  <c r="D22" i="4"/>
  <c r="D20" i="4"/>
  <c r="D80" i="4"/>
  <c r="D79" i="4"/>
  <c r="D78" i="4"/>
  <c r="D77" i="4"/>
  <c r="D76" i="4"/>
  <c r="D70" i="4"/>
  <c r="D69" i="4"/>
  <c r="D67" i="4"/>
  <c r="D66" i="4"/>
  <c r="D65" i="4"/>
  <c r="D64" i="4"/>
  <c r="D63" i="4"/>
  <c r="D61" i="4"/>
  <c r="D60" i="4"/>
  <c r="D59" i="4"/>
  <c r="D58" i="4"/>
  <c r="D57" i="4"/>
  <c r="D53" i="4"/>
  <c r="D51" i="4"/>
  <c r="D50" i="4"/>
  <c r="D55" i="4" s="1"/>
  <c r="D48" i="4"/>
  <c r="D47" i="4"/>
  <c r="D46" i="4"/>
  <c r="D45" i="4"/>
  <c r="D44" i="4"/>
  <c r="D40" i="4"/>
  <c r="D38" i="4"/>
  <c r="D37" i="4"/>
  <c r="D35" i="4"/>
  <c r="D34" i="4"/>
  <c r="D33" i="4"/>
  <c r="D32" i="4"/>
  <c r="D31" i="4"/>
  <c r="D29" i="4"/>
  <c r="D28" i="4"/>
  <c r="D26" i="4"/>
  <c r="D25" i="4"/>
  <c r="D21" i="4"/>
  <c r="D19" i="4"/>
  <c r="D18" i="4"/>
  <c r="D16" i="4"/>
  <c r="D15" i="4"/>
  <c r="D14" i="4"/>
  <c r="D13" i="4"/>
  <c r="D12" i="4"/>
  <c r="D10" i="4"/>
  <c r="D9" i="4"/>
  <c r="D8" i="4"/>
  <c r="D7" i="4"/>
  <c r="D6" i="4"/>
  <c r="G16" i="4" l="1"/>
  <c r="G15" i="4"/>
  <c r="G14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7" i="4"/>
  <c r="G13" i="4"/>
  <c r="G10" i="4"/>
  <c r="G9" i="4"/>
  <c r="G8" i="4"/>
  <c r="G7" i="4"/>
  <c r="F4" i="2" l="1"/>
  <c r="F5" i="2"/>
  <c r="F6" i="2"/>
  <c r="G6" i="2" s="1"/>
  <c r="F3" i="2"/>
  <c r="F7" i="4"/>
  <c r="F8" i="4"/>
  <c r="F9" i="4"/>
  <c r="F10" i="4"/>
  <c r="F13" i="4"/>
  <c r="F14" i="4"/>
  <c r="F15" i="4"/>
  <c r="F16" i="4"/>
  <c r="F17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G5" i="2" l="1"/>
  <c r="H5" i="2" s="1"/>
  <c r="H6" i="2"/>
  <c r="G4" i="2"/>
  <c r="H4" i="2" s="1"/>
  <c r="G3" i="2"/>
  <c r="H3" i="2" s="1"/>
</calcChain>
</file>

<file path=xl/sharedStrings.xml><?xml version="1.0" encoding="utf-8"?>
<sst xmlns="http://schemas.openxmlformats.org/spreadsheetml/2006/main" count="584" uniqueCount="77">
  <si>
    <t>姓</t>
    <rPh sb="0" eb="1">
      <t>セイ</t>
    </rPh>
    <phoneticPr fontId="3"/>
  </si>
  <si>
    <t>名</t>
    <rPh sb="0" eb="1">
      <t>メイ</t>
    </rPh>
    <phoneticPr fontId="3"/>
  </si>
  <si>
    <t>国名/地域</t>
    <rPh sb="0" eb="2">
      <t>クニメイ</t>
    </rPh>
    <rPh sb="3" eb="5">
      <t>チイキ</t>
    </rPh>
    <phoneticPr fontId="3"/>
  </si>
  <si>
    <t>興味のある製品</t>
    <rPh sb="0" eb="2">
      <t>キョウミ</t>
    </rPh>
    <rPh sb="5" eb="7">
      <t>セイヒン</t>
    </rPh>
    <phoneticPr fontId="3"/>
  </si>
  <si>
    <t>役職</t>
    <rPh sb="0" eb="2">
      <t>ヤクショク</t>
    </rPh>
    <phoneticPr fontId="3"/>
  </si>
  <si>
    <t>都市区町村（例：品川区）</t>
    <rPh sb="0" eb="1">
      <t>ミヤコ</t>
    </rPh>
    <rPh sb="1" eb="3">
      <t>シク</t>
    </rPh>
    <rPh sb="3" eb="5">
      <t>チョウソン</t>
    </rPh>
    <rPh sb="6" eb="7">
      <t>レイ</t>
    </rPh>
    <rPh sb="8" eb="10">
      <t>シナガワ</t>
    </rPh>
    <rPh sb="10" eb="11">
      <t>ク</t>
    </rPh>
    <phoneticPr fontId="3"/>
  </si>
  <si>
    <t>住所（例：大崎2-1-1）</t>
    <rPh sb="0" eb="2">
      <t>ジュウショ</t>
    </rPh>
    <rPh sb="3" eb="4">
      <t>レイ</t>
    </rPh>
    <rPh sb="5" eb="7">
      <t>オオサキ</t>
    </rPh>
    <phoneticPr fontId="3"/>
  </si>
  <si>
    <t>建物名</t>
    <rPh sb="0" eb="3">
      <t>タテモノメイ</t>
    </rPh>
    <phoneticPr fontId="3"/>
  </si>
  <si>
    <t>日時</t>
    <rPh sb="0" eb="2">
      <t>ニチジ</t>
    </rPh>
    <phoneticPr fontId="3"/>
  </si>
  <si>
    <t>ふりがな</t>
    <phoneticPr fontId="3"/>
  </si>
  <si>
    <t>セイ</t>
    <phoneticPr fontId="3"/>
  </si>
  <si>
    <t>メイ</t>
    <phoneticPr fontId="3"/>
  </si>
  <si>
    <t>Discovery Studio</t>
  </si>
  <si>
    <t>Materials Studio</t>
    <phoneticPr fontId="3"/>
  </si>
  <si>
    <t>16日 (金) Dmol3, Castep</t>
  </si>
  <si>
    <t>大阪</t>
    <rPh sb="0" eb="2">
      <t>オオサカ</t>
    </rPh>
    <phoneticPr fontId="3"/>
  </si>
  <si>
    <t>製品名</t>
    <rPh sb="0" eb="2">
      <t>セイヒン</t>
    </rPh>
    <rPh sb="2" eb="3">
      <t>メイ</t>
    </rPh>
    <phoneticPr fontId="3"/>
  </si>
  <si>
    <t>コース名</t>
    <rPh sb="3" eb="4">
      <t>メイ</t>
    </rPh>
    <phoneticPr fontId="3"/>
  </si>
  <si>
    <t>実施月</t>
    <rPh sb="0" eb="3">
      <t>ジッシツキ</t>
    </rPh>
    <phoneticPr fontId="3"/>
  </si>
  <si>
    <t>会場</t>
    <rPh sb="0" eb="2">
      <t>カイジョウ</t>
    </rPh>
    <phoneticPr fontId="3"/>
  </si>
  <si>
    <t>時間</t>
    <rPh sb="0" eb="2">
      <t>ジカン</t>
    </rPh>
    <phoneticPr fontId="3"/>
  </si>
  <si>
    <t>Pipeline Pilot</t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</si>
  <si>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</si>
  <si>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</si>
  <si>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</si>
  <si>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</si>
  <si>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</si>
  <si>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</si>
  <si>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</si>
  <si>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</si>
  <si>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</si>
  <si>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</si>
  <si>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</si>
  <si>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</si>
  <si>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13:00 - 18:00</t>
    <phoneticPr fontId="3"/>
  </si>
  <si>
    <t>13:00 - 17:00</t>
    <phoneticPr fontId="3"/>
  </si>
  <si>
    <t>Month</t>
    <phoneticPr fontId="3"/>
  </si>
  <si>
    <t>10:00 - 13:30</t>
    <phoneticPr fontId="3"/>
  </si>
  <si>
    <t>14:30 - 18:00</t>
    <phoneticPr fontId="3"/>
  </si>
  <si>
    <t>13:00 - 18:00</t>
  </si>
  <si>
    <t>東京</t>
    <rPh sb="0" eb="2">
      <t>トウキョウ</t>
    </rPh>
    <phoneticPr fontId="3"/>
  </si>
  <si>
    <t>Discovery_Studio_Introduction_Training</t>
  </si>
  <si>
    <t>Discovery_Studio_Simulation_Training</t>
  </si>
  <si>
    <t>Materials_Studio_Visualizer_入門</t>
  </si>
  <si>
    <t>Materials_Studio_CASTEP_入門</t>
  </si>
  <si>
    <t>Discovery_Studio_Protein_Modeling_and_Function_Training</t>
  </si>
  <si>
    <t>Discovery_Studio_Pharmacophore_Training</t>
  </si>
  <si>
    <t>Discovery_Studio_QSAR_Training</t>
  </si>
  <si>
    <t>Pipeline_Pilot_入門</t>
    <phoneticPr fontId="3"/>
  </si>
  <si>
    <t>Discovery_Studio_Introduction_Training</t>
    <phoneticPr fontId="3"/>
  </si>
  <si>
    <t>Discovery_Studio_Simulation_Training</t>
    <phoneticPr fontId="3"/>
  </si>
  <si>
    <t>Discovery_Studio_Protein_Modeling_and_Function_Training</t>
    <phoneticPr fontId="3"/>
  </si>
  <si>
    <t>Discovery_Studio_Receptor_Ligand_Docking_Training</t>
    <phoneticPr fontId="3"/>
  </si>
  <si>
    <t>Discovery_Studio_Pharmacophore_Training</t>
    <phoneticPr fontId="3"/>
  </si>
  <si>
    <t>Discovery_Studio_QSAR_Training</t>
    <phoneticPr fontId="3"/>
  </si>
  <si>
    <t>Materials_Studio_Visualizer_入門</t>
    <phoneticPr fontId="3"/>
  </si>
  <si>
    <t>Materials_Studio_Dmol3_入門</t>
  </si>
  <si>
    <t>Materials_Studio_Dmol3_入門</t>
    <phoneticPr fontId="3"/>
  </si>
  <si>
    <t>Materials_Studio_ForciteForcite_Plus_入門</t>
  </si>
  <si>
    <t>Materials_Studio_ForciteForcite_Plus_入門</t>
    <phoneticPr fontId="3"/>
  </si>
  <si>
    <t>Materials_Studio_CASTEP_入門</t>
    <phoneticPr fontId="3"/>
  </si>
  <si>
    <t>ご参加コース1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18" eb="21">
      <t>ジッシツキ</t>
    </rPh>
    <rPh sb="27" eb="29">
      <t>センタク</t>
    </rPh>
    <phoneticPr fontId="3"/>
  </si>
  <si>
    <t>ご参加コース2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</si>
  <si>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ご参加コース3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</si>
  <si>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ご参加コース4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</si>
  <si>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トレーニング受講申し込みシート（一度に4つのトレーニングコースの登録が可能です）</t>
    <rPh sb="16" eb="18">
      <t>イチド</t>
    </rPh>
    <rPh sb="32" eb="34">
      <t>トウロク</t>
    </rPh>
    <rPh sb="35" eb="37">
      <t>カノウ</t>
    </rPh>
    <phoneticPr fontId="3"/>
  </si>
  <si>
    <t>お名前*</t>
    <rPh sb="1" eb="3">
      <t>ナマエ</t>
    </rPh>
    <phoneticPr fontId="3"/>
  </si>
  <si>
    <t>お客様情報入力項目(*項目は必須項目です）</t>
    <rPh sb="1" eb="5">
      <t>キャクサマジョウホウ</t>
    </rPh>
    <rPh sb="5" eb="7">
      <t>ニュウリョク</t>
    </rPh>
    <rPh sb="7" eb="9">
      <t>コウモク</t>
    </rPh>
    <rPh sb="11" eb="13">
      <t>コウモク</t>
    </rPh>
    <rPh sb="14" eb="18">
      <t>ヒッスコウモク</t>
    </rPh>
    <phoneticPr fontId="3"/>
  </si>
  <si>
    <t>ご連絡先電子メール（仕事用）*</t>
    <rPh sb="1" eb="4">
      <t>レンラクサキ</t>
    </rPh>
    <rPh sb="4" eb="6">
      <t>デンシ</t>
    </rPh>
    <rPh sb="10" eb="13">
      <t>シゴトヨウ</t>
    </rPh>
    <phoneticPr fontId="3"/>
  </si>
  <si>
    <t>勤務先電話番号*</t>
    <rPh sb="0" eb="7">
      <t>キンムサキデンワバンゴウ</t>
    </rPh>
    <phoneticPr fontId="3"/>
  </si>
  <si>
    <t>会社名*</t>
    <rPh sb="0" eb="3">
      <t>カイシャメイ</t>
    </rPh>
    <phoneticPr fontId="3"/>
  </si>
  <si>
    <t>部署・部門*</t>
    <rPh sb="0" eb="2">
      <t>ブショ</t>
    </rPh>
    <rPh sb="3" eb="5">
      <t>ブモン</t>
    </rPh>
    <phoneticPr fontId="3"/>
  </si>
  <si>
    <t>郵便番号*</t>
    <rPh sb="0" eb="4">
      <t>ユウビンバンゴウ</t>
    </rPh>
    <phoneticPr fontId="3"/>
  </si>
  <si>
    <t>09:00 - 12:30</t>
    <phoneticPr fontId="3"/>
  </si>
  <si>
    <t>13:30 - 17:00</t>
    <phoneticPr fontId="3"/>
  </si>
  <si>
    <t>Date</t>
    <phoneticPr fontId="3"/>
  </si>
  <si>
    <t>2025年度定期トレーニング 開催スケジュール</t>
    <rPh sb="4" eb="6">
      <t>ネンド</t>
    </rPh>
    <rPh sb="6" eb="8">
      <t>テイキ</t>
    </rPh>
    <rPh sb="15" eb="17">
      <t>カイサイ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</si>
</sst>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\(aaa\)"/>
  </numFmts>
  <fonts count="13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游ゴシック Medium"/>
      <family val="2"/>
      <charset val="128"/>
    </font>
    <font>
      <b/>
      <sz val="11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sz val="6"/>
      <name val="游ゴシック Medium"/>
      <family val="2"/>
      <charset val="128"/>
    </font>
    <font>
      <sz val="9"/>
      <color rgb="FF000000"/>
      <name val="Meiryo UI"/>
      <family val="2"/>
    </font>
    <font>
      <u/>
      <sz val="11"/>
      <color theme="10"/>
      <name val="Calibri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</xf>
    <xf numFmtId="0" fontId="2" fillId="2" borderId="1" xfId="1" applyBorder="1" applyProtection="1">
      <alignment vertical="center"/>
    </xf>
    <xf numFmtId="164" fontId="0" fillId="0" borderId="1" xfId="0" applyNumberFormat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3" borderId="1" xfId="2" applyBorder="1" applyProtection="1">
      <alignment vertical="center"/>
    </xf>
    <xf numFmtId="0" fontId="1" fillId="3" borderId="1" xfId="2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0" fontId="7" fillId="0" borderId="0" xfId="3">
      <alignment vertical="center"/>
    </xf>
    <xf numFmtId="0" fontId="5" fillId="0" borderId="0" xfId="3" applyFont="1">
      <alignment vertical="center"/>
    </xf>
    <xf numFmtId="0" fontId="4" fillId="0" borderId="0" xfId="3" applyFont="1">
      <alignment vertical="center"/>
    </xf>
    <xf numFmtId="0" fontId="7" fillId="0" borderId="11" xfId="3" applyFill="1" applyBorder="1">
      <alignment vertical="center"/>
    </xf>
    <xf numFmtId="164" fontId="7" fillId="0" borderId="11" xfId="3" applyNumberFormat="1" applyFill="1" applyBorder="1">
      <alignment vertical="center"/>
    </xf>
    <xf numFmtId="0" fontId="7" fillId="0" borderId="1" xfId="3" applyFill="1" applyBorder="1">
      <alignment vertical="center"/>
    </xf>
    <xf numFmtId="164" fontId="7" fillId="0" borderId="1" xfId="3" applyNumberFormat="1" applyFill="1" applyBorder="1">
      <alignment vertical="center"/>
    </xf>
    <xf numFmtId="0" fontId="7" fillId="0" borderId="6" xfId="3" applyFill="1" applyBorder="1">
      <alignment vertical="center"/>
    </xf>
    <xf numFmtId="164" fontId="7" fillId="0" borderId="6" xfId="3" applyNumberFormat="1" applyFill="1" applyBorder="1">
      <alignment vertical="center"/>
    </xf>
    <xf numFmtId="0" fontId="7" fillId="4" borderId="11" xfId="3" applyFill="1" applyBorder="1">
      <alignment vertical="center"/>
    </xf>
    <xf numFmtId="164" fontId="7" fillId="4" borderId="11" xfId="3" applyNumberFormat="1" applyFill="1" applyBorder="1">
      <alignment vertical="center"/>
    </xf>
    <xf numFmtId="0" fontId="7" fillId="4" borderId="1" xfId="3" applyFill="1" applyBorder="1">
      <alignment vertical="center"/>
    </xf>
    <xf numFmtId="164" fontId="7" fillId="4" borderId="1" xfId="3" applyNumberFormat="1" applyFill="1" applyBorder="1">
      <alignment vertical="center"/>
    </xf>
    <xf numFmtId="0" fontId="7" fillId="4" borderId="6" xfId="3" applyFill="1" applyBorder="1">
      <alignment vertical="center"/>
    </xf>
    <xf numFmtId="164" fontId="7" fillId="4" borderId="6" xfId="3" applyNumberFormat="1" applyFill="1" applyBorder="1">
      <alignment vertical="center"/>
    </xf>
    <xf numFmtId="0" fontId="6" fillId="0" borderId="0" xfId="3" applyFont="1">
      <alignment vertical="center"/>
    </xf>
    <xf numFmtId="0" fontId="5" fillId="0" borderId="0" xfId="3" applyFont="1" applyFill="1">
      <alignment vertical="center"/>
    </xf>
    <xf numFmtId="14" fontId="7" fillId="0" borderId="0" xfId="3" applyNumberFormat="1">
      <alignment vertical="center"/>
    </xf>
    <xf numFmtId="0" fontId="8" fillId="5" borderId="15" xfId="3" applyFont="1" applyFill="1" applyBorder="1" applyAlignment="1">
      <alignment horizontal="center" vertical="center"/>
    </xf>
    <xf numFmtId="0" fontId="8" fillId="5" borderId="14" xfId="3" applyFont="1" applyFill="1" applyBorder="1" applyAlignment="1">
      <alignment horizontal="center" vertical="center"/>
    </xf>
    <xf numFmtId="0" fontId="8" fillId="5" borderId="13" xfId="3" applyFont="1" applyFill="1" applyBorder="1" applyAlignment="1">
      <alignment horizontal="center" vertical="center"/>
    </xf>
    <xf numFmtId="14" fontId="7" fillId="4" borderId="6" xfId="3" applyNumberFormat="1" applyFill="1" applyBorder="1">
      <alignment vertical="center"/>
    </xf>
    <xf numFmtId="14" fontId="7" fillId="4" borderId="1" xfId="3" applyNumberFormat="1" applyFill="1" applyBorder="1">
      <alignment vertical="center"/>
    </xf>
    <xf numFmtId="14" fontId="7" fillId="4" borderId="11" xfId="3" applyNumberFormat="1" applyFill="1" applyBorder="1">
      <alignment vertical="center"/>
    </xf>
    <xf numFmtId="14" fontId="7" fillId="0" borderId="6" xfId="3" applyNumberFormat="1" applyFill="1" applyBorder="1">
      <alignment vertical="center"/>
    </xf>
    <xf numFmtId="14" fontId="7" fillId="0" borderId="1" xfId="3" applyNumberFormat="1" applyFill="1" applyBorder="1">
      <alignment vertical="center"/>
    </xf>
    <xf numFmtId="14" fontId="7" fillId="0" borderId="11" xfId="3" applyNumberFormat="1" applyFill="1" applyBorder="1">
      <alignment vertical="center"/>
    </xf>
    <xf numFmtId="0" fontId="9" fillId="5" borderId="0" xfId="3" applyFont="1" applyFill="1" applyAlignment="1">
      <alignment vertical="center"/>
    </xf>
    <xf numFmtId="0" fontId="7" fillId="0" borderId="5" xfId="3" applyFill="1" applyBorder="1" applyAlignment="1">
      <alignment horizontal="center" vertical="center"/>
    </xf>
    <xf numFmtId="0" fontId="7" fillId="0" borderId="8" xfId="3" applyFill="1" applyBorder="1" applyAlignment="1">
      <alignment horizontal="center" vertical="center"/>
    </xf>
    <xf numFmtId="0" fontId="7" fillId="0" borderId="10" xfId="3" applyFill="1" applyBorder="1" applyAlignment="1">
      <alignment horizontal="center" vertical="center"/>
    </xf>
    <xf numFmtId="0" fontId="7" fillId="0" borderId="7" xfId="3" applyFill="1" applyBorder="1" applyAlignment="1">
      <alignment horizontal="center" vertical="center"/>
    </xf>
    <xf numFmtId="0" fontId="7" fillId="0" borderId="9" xfId="3" applyFill="1" applyBorder="1" applyAlignment="1">
      <alignment horizontal="center" vertical="center"/>
    </xf>
    <xf numFmtId="0" fontId="7" fillId="0" borderId="12" xfId="3" applyFill="1" applyBorder="1" applyAlignment="1">
      <alignment horizontal="center" vertical="center"/>
    </xf>
    <xf numFmtId="0" fontId="7" fillId="4" borderId="5" xfId="3" applyFill="1" applyBorder="1" applyAlignment="1">
      <alignment horizontal="center" vertical="center"/>
    </xf>
    <xf numFmtId="0" fontId="7" fillId="4" borderId="8" xfId="3" applyFill="1" applyBorder="1" applyAlignment="1">
      <alignment horizontal="center" vertical="center"/>
    </xf>
    <xf numFmtId="0" fontId="7" fillId="4" borderId="10" xfId="3" applyFill="1" applyBorder="1" applyAlignment="1">
      <alignment horizontal="center" vertical="center"/>
    </xf>
    <xf numFmtId="0" fontId="7" fillId="4" borderId="7" xfId="3" applyFill="1" applyBorder="1" applyAlignment="1">
      <alignment horizontal="center" vertical="center"/>
    </xf>
    <xf numFmtId="0" fontId="7" fillId="4" borderId="9" xfId="3" applyFill="1" applyBorder="1" applyAlignment="1">
      <alignment horizontal="center" vertical="center"/>
    </xf>
    <xf numFmtId="0" fontId="7" fillId="4" borderId="12" xfId="3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3" borderId="1" xfId="2" applyFont="1" applyBorder="1" applyAlignment="1" applyProtection="1">
      <alignment horizontal="left" vertical="center"/>
    </xf>
    <xf numFmtId="0" fontId="1" fillId="3" borderId="1" xfId="2" applyBorder="1" applyAlignment="1" applyProtection="1">
      <alignment horizontal="left" vertical="center"/>
    </xf>
    <xf numFmtId="0" fontId="12" fillId="0" borderId="2" xfId="4" applyBorder="1" applyAlignment="1" applyProtection="1">
      <alignment horizontal="left" vertical="center"/>
      <protection locked="0"/>
    </xf>
  </cellXfs>
  <cellStyles count="5">
    <cellStyle name="20% - アクセント 1" xfId="2" builtinId="30"/>
    <cellStyle name="ハイパーリンク" xfId="4" builtinId="8"/>
    <cellStyle name="標準" xfId="0" builtinId="0"/>
    <cellStyle name="標準 2" xfId="3" xr:uid="{00000000-0005-0000-0000-000002000000}"/>
    <cellStyle name="良い" xfId="1" builtinId="26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38100</xdr:rowOff>
        </xdr:from>
        <xdr:to>
          <xdr:col>12</xdr:col>
          <xdr:colOff>0</xdr:colOff>
          <xdr:row>13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3DSのプライバシー・ポリシーに従って、私の個人情報が処理されることを確認し同意します。またビジネス目的で3DSが信頼できる関係各社(登録フォームに記載されているDassault SystèmesおよびSolidWorksのビジネス・パートナーやイベント・スポンサーを含む)と共有する場合があることも承知しました.*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358140</xdr:colOff>
          <xdr:row>13</xdr:row>
          <xdr:rowOff>99060</xdr:rowOff>
        </xdr:from>
        <xdr:to>
          <xdr:col>12</xdr:col>
          <xdr:colOff>0</xdr:colOff>
          <xdr:row>14</xdr:row>
          <xdr:rowOff>167640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3DS製品やサービスに関するマーケティング情報を受け取ることを承諾しました。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F80"/>
  <sheetViews>
    <sheetView workbookViewId="0">
      <selection activeCell="L24" sqref="L24"/>
    </sheetView>
  </sheetViews>
  <sheetFormatPr defaultColWidth="8.77734375" defaultRowHeight="16.2"/>
  <cols>
    <col min="1" max="1" width="1.6640625" style="13" customWidth="1"/>
    <col min="2" max="2" width="7" style="13" customWidth="1"/>
    <col min="3" max="3" width="7.44140625" style="13" hidden="1" customWidth="1"/>
    <col min="4" max="4" width="10.77734375" style="13" hidden="1" customWidth="1"/>
    <col min="5" max="5" width="52.5546875" style="13" customWidth="1"/>
    <col min="6" max="6" width="59" style="13" hidden="1" customWidth="1"/>
    <col min="7" max="7" width="11.21875" style="13" bestFit="1" customWidth="1"/>
    <col min="8" max="8" width="12" style="13" bestFit="1" customWidth="1"/>
    <col min="9" max="9" width="0.21875" style="13" customWidth="1"/>
    <col min="10" max="10" width="5.21875" style="13" bestFit="1" customWidth="1"/>
    <col min="11" max="23" width="9" style="15" customWidth="1"/>
    <col min="24" max="24" width="6.6640625" bestFit="1" customWidth="1"/>
    <col min="25" max="25" width="54.33203125" bestFit="1" customWidth="1"/>
    <col min="26" max="26" width="39" bestFit="1" customWidth="1"/>
    <col min="27" max="27" width="54.33203125" bestFit="1" customWidth="1"/>
    <col min="28" max="28" width="48.77734375" bestFit="1" customWidth="1"/>
    <col min="29" max="29" width="39.6640625" bestFit="1" customWidth="1"/>
    <col min="30" max="30" width="30.6640625" bestFit="1" customWidth="1"/>
    <col min="31" max="32" width="8.88671875"/>
    <col min="33" max="50" width="9" style="15" customWidth="1"/>
    <col min="51" max="51" width="9" style="14" customWidth="1"/>
    <col min="52" max="52" width="6.5546875" style="13" bestFit="1" customWidth="1"/>
    <col min="53" max="53" width="52.5546875" style="13" bestFit="1" customWidth="1"/>
    <col min="54" max="54" width="37.44140625" style="13" bestFit="1" customWidth="1"/>
    <col min="55" max="55" width="52.5546875" style="13" bestFit="1" customWidth="1"/>
    <col min="56" max="56" width="47.109375" style="13" bestFit="1" customWidth="1"/>
    <col min="57" max="57" width="38.21875" style="13" bestFit="1" customWidth="1"/>
    <col min="58" max="58" width="29.5546875" style="13" bestFit="1" customWidth="1"/>
    <col min="59" max="16384" width="8.77734375" style="13"/>
  </cols>
  <sheetData>
    <row r="1" spans="2:58">
      <c r="X1" t="s">
        <v>36</v>
      </c>
      <c r="Y1" s="1" t="s">
        <v>12</v>
      </c>
      <c r="Z1" s="1" t="s">
        <v>13</v>
      </c>
      <c r="AA1" s="1" t="s">
        <v>21</v>
      </c>
    </row>
    <row r="2" spans="2:58" ht="40.200000000000003" customHeight="1">
      <c r="B2" s="40" t="s">
        <v>76</v>
      </c>
      <c r="C2" s="40"/>
      <c r="D2" s="40"/>
      <c r="E2" s="40"/>
      <c r="F2" s="40"/>
      <c r="G2" s="40"/>
      <c r="H2" s="40"/>
      <c r="I2" s="40"/>
      <c r="J2" s="40"/>
      <c r="X2" t="s">
        <v>22</v>
      </c>
      <c r="Y2" t="s">
        <v>49</v>
      </c>
      <c r="Z2" t="s">
        <v>43</v>
      </c>
      <c r="AA2" t="s">
        <v>48</v>
      </c>
    </row>
    <row r="3" spans="2:58" ht="9" customHeight="1" thickBot="1">
      <c r="X3" t="s">
        <v>23</v>
      </c>
      <c r="Y3" t="s">
        <v>50</v>
      </c>
      <c r="Z3" t="s">
        <v>59</v>
      </c>
    </row>
    <row r="4" spans="2:58" ht="18.600000000000001" customHeight="1" thickBot="1">
      <c r="B4" s="33" t="s">
        <v>18</v>
      </c>
      <c r="C4" s="32" t="s">
        <v>36</v>
      </c>
      <c r="D4" s="32" t="s">
        <v>75</v>
      </c>
      <c r="E4" s="32" t="s">
        <v>17</v>
      </c>
      <c r="F4" s="32"/>
      <c r="G4" s="32" t="s">
        <v>8</v>
      </c>
      <c r="H4" s="32" t="s">
        <v>20</v>
      </c>
      <c r="I4" s="32" t="s">
        <v>19</v>
      </c>
      <c r="J4" s="31" t="s">
        <v>19</v>
      </c>
      <c r="X4" t="s">
        <v>24</v>
      </c>
      <c r="Y4" t="s">
        <v>45</v>
      </c>
      <c r="Z4" t="s">
        <v>57</v>
      </c>
      <c r="AZ4" s="13" t="s">
        <v>36</v>
      </c>
      <c r="BA4" s="30" t="s">
        <v>12</v>
      </c>
      <c r="BB4" s="30" t="s">
        <v>13</v>
      </c>
      <c r="BC4" s="30" t="s">
        <v>21</v>
      </c>
    </row>
    <row r="5" spans="2:58">
      <c r="B5" s="47" t="s">
        <v>22</v>
      </c>
      <c r="C5" s="26" t="s">
        <v>22</v>
      </c>
      <c r="D5" s="34">
        <v>45678</v>
      </c>
      <c r="E5" s="26"/>
      <c r="F5" s="26"/>
      <c r="G5" s="27"/>
      <c r="H5" s="26"/>
      <c r="I5" s="26" t="s">
        <v>40</v>
      </c>
      <c r="J5" s="50" t="s">
        <v>40</v>
      </c>
      <c r="X5" t="s">
        <v>25</v>
      </c>
      <c r="Y5" t="s">
        <v>52</v>
      </c>
      <c r="Z5" t="s">
        <v>44</v>
      </c>
      <c r="AZ5" s="13" t="s">
        <v>22</v>
      </c>
      <c r="BA5" s="13" t="s">
        <v>49</v>
      </c>
      <c r="BB5" s="13" t="s">
        <v>43</v>
      </c>
      <c r="BC5" s="13" t="s">
        <v>48</v>
      </c>
    </row>
    <row r="6" spans="2:58">
      <c r="B6" s="48"/>
      <c r="C6" s="24" t="s">
        <v>22</v>
      </c>
      <c r="D6" s="35">
        <f>D5+1</f>
        <v>45679</v>
      </c>
      <c r="E6" s="24"/>
      <c r="F6" s="24"/>
      <c r="G6" s="25"/>
      <c r="H6" s="24"/>
      <c r="I6" s="24" t="s">
        <v>40</v>
      </c>
      <c r="J6" s="51"/>
      <c r="X6" t="s">
        <v>26</v>
      </c>
      <c r="Y6" t="s">
        <v>46</v>
      </c>
      <c r="AZ6" s="13" t="s">
        <v>23</v>
      </c>
      <c r="BA6" s="13" t="s">
        <v>42</v>
      </c>
      <c r="BB6" s="13" t="s">
        <v>59</v>
      </c>
    </row>
    <row r="7" spans="2:58">
      <c r="B7" s="48"/>
      <c r="C7" s="24" t="s">
        <v>22</v>
      </c>
      <c r="D7" s="35">
        <f>D5+2</f>
        <v>45680</v>
      </c>
      <c r="E7" s="24" t="s">
        <v>43</v>
      </c>
      <c r="F7" s="24" t="str">
        <f t="shared" ref="F5:F36" si="0">C7&amp;E7</f>
        <v>1月Materials_Studio_Visualizer_入門</v>
      </c>
      <c r="G7" s="25">
        <f t="shared" ref="G6:G69" si="1">D7</f>
        <v>45680</v>
      </c>
      <c r="H7" s="24" t="s">
        <v>37</v>
      </c>
      <c r="I7" s="24" t="s">
        <v>40</v>
      </c>
      <c r="J7" s="51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t="s">
        <v>27</v>
      </c>
      <c r="Y7" t="s">
        <v>47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29"/>
      <c r="AZ7" s="13" t="s">
        <v>24</v>
      </c>
      <c r="BA7" s="13" t="s">
        <v>45</v>
      </c>
      <c r="BB7" s="13" t="s">
        <v>57</v>
      </c>
    </row>
    <row r="8" spans="2:58">
      <c r="B8" s="48"/>
      <c r="C8" s="24" t="s">
        <v>22</v>
      </c>
      <c r="D8" s="35">
        <f>D5+2</f>
        <v>45680</v>
      </c>
      <c r="E8" s="24" t="s">
        <v>58</v>
      </c>
      <c r="F8" s="24" t="str">
        <f t="shared" si="0"/>
        <v>1月Materials_Studio_ForciteForcite_Plus_入門</v>
      </c>
      <c r="G8" s="25">
        <f t="shared" si="1"/>
        <v>45680</v>
      </c>
      <c r="H8" s="24" t="s">
        <v>38</v>
      </c>
      <c r="I8" s="24" t="s">
        <v>40</v>
      </c>
      <c r="J8" s="51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t="s">
        <v>28</v>
      </c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29"/>
      <c r="AZ8" s="13" t="s">
        <v>25</v>
      </c>
      <c r="BA8" s="13" t="s">
        <v>52</v>
      </c>
      <c r="BB8" s="13" t="s">
        <v>44</v>
      </c>
    </row>
    <row r="9" spans="2:58">
      <c r="B9" s="48"/>
      <c r="C9" s="24" t="s">
        <v>22</v>
      </c>
      <c r="D9" s="35">
        <f>D5+3</f>
        <v>45681</v>
      </c>
      <c r="E9" s="24" t="s">
        <v>56</v>
      </c>
      <c r="F9" s="24" t="str">
        <f t="shared" si="0"/>
        <v>1月Materials_Studio_Dmol3_入門</v>
      </c>
      <c r="G9" s="25">
        <f t="shared" si="1"/>
        <v>45681</v>
      </c>
      <c r="H9" s="24" t="s">
        <v>37</v>
      </c>
      <c r="I9" s="24" t="s">
        <v>40</v>
      </c>
      <c r="J9" s="51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t="s">
        <v>29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29"/>
      <c r="AZ9" s="13" t="s">
        <v>26</v>
      </c>
      <c r="BA9" s="13" t="s">
        <v>46</v>
      </c>
    </row>
    <row r="10" spans="2:58" ht="16.8" thickBot="1">
      <c r="B10" s="49"/>
      <c r="C10" s="22" t="s">
        <v>22</v>
      </c>
      <c r="D10" s="36">
        <f>D5+3</f>
        <v>45681</v>
      </c>
      <c r="E10" s="22" t="s">
        <v>44</v>
      </c>
      <c r="F10" s="22" t="str">
        <f t="shared" si="0"/>
        <v>1月Materials_Studio_CASTEP_入門</v>
      </c>
      <c r="G10" s="23">
        <f t="shared" si="1"/>
        <v>45681</v>
      </c>
      <c r="H10" s="22" t="s">
        <v>38</v>
      </c>
      <c r="I10" s="22" t="s">
        <v>40</v>
      </c>
      <c r="J10" s="52"/>
      <c r="X10" t="s">
        <v>30</v>
      </c>
      <c r="AY10" s="29"/>
      <c r="AZ10" s="13" t="s">
        <v>27</v>
      </c>
      <c r="BA10" s="13" t="s">
        <v>47</v>
      </c>
    </row>
    <row r="11" spans="2:58">
      <c r="B11" s="41" t="s">
        <v>23</v>
      </c>
      <c r="C11" s="20" t="s">
        <v>23</v>
      </c>
      <c r="D11" s="37">
        <v>45699</v>
      </c>
      <c r="E11" s="20"/>
      <c r="F11" s="20"/>
      <c r="G11" s="21"/>
      <c r="H11" s="20"/>
      <c r="I11" s="20" t="s">
        <v>40</v>
      </c>
      <c r="J11" s="44" t="s">
        <v>40</v>
      </c>
      <c r="X11" t="s">
        <v>31</v>
      </c>
      <c r="Y11" t="s">
        <v>49</v>
      </c>
      <c r="Z11" t="s">
        <v>50</v>
      </c>
      <c r="AA11" t="s">
        <v>51</v>
      </c>
      <c r="AB11" t="s">
        <v>52</v>
      </c>
      <c r="AC11" t="s">
        <v>53</v>
      </c>
      <c r="AD11" t="s">
        <v>54</v>
      </c>
      <c r="AY11" s="29"/>
      <c r="AZ11" s="13" t="s">
        <v>28</v>
      </c>
    </row>
    <row r="12" spans="2:58">
      <c r="B12" s="42"/>
      <c r="C12" s="18" t="s">
        <v>23</v>
      </c>
      <c r="D12" s="38">
        <f>D11+1</f>
        <v>45700</v>
      </c>
      <c r="E12" s="18"/>
      <c r="F12" s="18"/>
      <c r="G12" s="19"/>
      <c r="H12" s="18"/>
      <c r="I12" s="18" t="s">
        <v>40</v>
      </c>
      <c r="J12" s="45"/>
      <c r="X12" t="s">
        <v>32</v>
      </c>
      <c r="Y12" t="s">
        <v>22</v>
      </c>
      <c r="Z12" t="s">
        <v>22</v>
      </c>
      <c r="AA12" t="s">
        <v>23</v>
      </c>
      <c r="AB12" t="s">
        <v>23</v>
      </c>
      <c r="AC12" t="s">
        <v>24</v>
      </c>
      <c r="AD12" t="s">
        <v>24</v>
      </c>
      <c r="AY12" s="29"/>
      <c r="AZ12" s="13" t="s">
        <v>29</v>
      </c>
    </row>
    <row r="13" spans="2:58">
      <c r="B13" s="42"/>
      <c r="C13" s="18" t="s">
        <v>23</v>
      </c>
      <c r="D13" s="38">
        <f>D11+2</f>
        <v>45701</v>
      </c>
      <c r="E13" s="18" t="s">
        <v>43</v>
      </c>
      <c r="F13" s="18" t="str">
        <f t="shared" si="0"/>
        <v>2月Materials_Studio_Visualizer_入門</v>
      </c>
      <c r="G13" s="19">
        <f t="shared" si="1"/>
        <v>45701</v>
      </c>
      <c r="H13" s="18" t="s">
        <v>37</v>
      </c>
      <c r="I13" s="18" t="s">
        <v>40</v>
      </c>
      <c r="J13" s="45"/>
      <c r="X13" t="s">
        <v>33</v>
      </c>
      <c r="Y13" t="s">
        <v>25</v>
      </c>
      <c r="Z13" t="s">
        <v>25</v>
      </c>
      <c r="AA13" t="s">
        <v>27</v>
      </c>
      <c r="AB13" t="s">
        <v>27</v>
      </c>
      <c r="AC13" t="s">
        <v>28</v>
      </c>
      <c r="AD13" t="s">
        <v>28</v>
      </c>
      <c r="AY13" s="29"/>
      <c r="AZ13" s="13" t="s">
        <v>30</v>
      </c>
    </row>
    <row r="14" spans="2:58">
      <c r="B14" s="42"/>
      <c r="C14" s="18" t="s">
        <v>23</v>
      </c>
      <c r="D14" s="38">
        <f>D11+2</f>
        <v>45701</v>
      </c>
      <c r="E14" s="18" t="s">
        <v>58</v>
      </c>
      <c r="F14" s="18" t="str">
        <f t="shared" si="0"/>
        <v>2月Materials_Studio_ForciteForcite_Plus_入門</v>
      </c>
      <c r="G14" s="19">
        <f t="shared" si="1"/>
        <v>45701</v>
      </c>
      <c r="H14" s="18" t="s">
        <v>38</v>
      </c>
      <c r="I14" s="18" t="s">
        <v>40</v>
      </c>
      <c r="J14" s="45"/>
      <c r="Y14" t="s">
        <v>26</v>
      </c>
      <c r="Z14" t="s">
        <v>26</v>
      </c>
      <c r="AA14" t="s">
        <v>29</v>
      </c>
      <c r="AB14" t="s">
        <v>29</v>
      </c>
      <c r="AC14" t="s">
        <v>32</v>
      </c>
      <c r="AD14" t="s">
        <v>32</v>
      </c>
      <c r="AY14" s="29"/>
      <c r="AZ14" s="13" t="s">
        <v>31</v>
      </c>
      <c r="BA14" s="13" t="s">
        <v>49</v>
      </c>
      <c r="BB14" s="13" t="s">
        <v>50</v>
      </c>
      <c r="BC14" s="13" t="s">
        <v>51</v>
      </c>
      <c r="BD14" s="13" t="s">
        <v>52</v>
      </c>
      <c r="BE14" s="13" t="s">
        <v>53</v>
      </c>
      <c r="BF14" s="13" t="s">
        <v>54</v>
      </c>
    </row>
    <row r="15" spans="2:58">
      <c r="B15" s="42"/>
      <c r="C15" s="18" t="s">
        <v>23</v>
      </c>
      <c r="D15" s="38">
        <f>D11+3</f>
        <v>45702</v>
      </c>
      <c r="E15" s="18" t="s">
        <v>57</v>
      </c>
      <c r="F15" s="18" t="str">
        <f t="shared" si="0"/>
        <v>2月Materials_Studio_Dmol3_入門</v>
      </c>
      <c r="G15" s="19">
        <f t="shared" si="1"/>
        <v>45702</v>
      </c>
      <c r="H15" s="18" t="s">
        <v>37</v>
      </c>
      <c r="I15" s="18" t="s">
        <v>40</v>
      </c>
      <c r="J15" s="45"/>
      <c r="Y15" t="s">
        <v>30</v>
      </c>
      <c r="Z15" t="s">
        <v>30</v>
      </c>
      <c r="AA15" t="s">
        <v>31</v>
      </c>
      <c r="AB15" t="s">
        <v>31</v>
      </c>
      <c r="AC15" t="s">
        <v>33</v>
      </c>
      <c r="AD15" t="s">
        <v>33</v>
      </c>
      <c r="AY15" s="29"/>
      <c r="AZ15" s="13" t="s">
        <v>32</v>
      </c>
      <c r="BA15" s="13" t="s">
        <v>22</v>
      </c>
      <c r="BB15" s="13" t="s">
        <v>22</v>
      </c>
      <c r="BC15" s="13" t="s">
        <v>23</v>
      </c>
      <c r="BD15" s="13" t="s">
        <v>23</v>
      </c>
      <c r="BE15" s="13" t="s">
        <v>24</v>
      </c>
      <c r="BF15" s="13" t="s">
        <v>24</v>
      </c>
    </row>
    <row r="16" spans="2:58" ht="16.8" thickBot="1">
      <c r="B16" s="43"/>
      <c r="C16" s="16" t="s">
        <v>23</v>
      </c>
      <c r="D16" s="39">
        <f>D11+3</f>
        <v>45702</v>
      </c>
      <c r="E16" s="16" t="s">
        <v>44</v>
      </c>
      <c r="F16" s="16" t="str">
        <f t="shared" si="0"/>
        <v>2月Materials_Studio_CASTEP_入門</v>
      </c>
      <c r="G16" s="17">
        <f t="shared" si="1"/>
        <v>45702</v>
      </c>
      <c r="H16" s="16" t="s">
        <v>38</v>
      </c>
      <c r="I16" s="16" t="s">
        <v>40</v>
      </c>
      <c r="J16" s="46"/>
      <c r="AY16" s="29"/>
      <c r="AZ16" s="13" t="s">
        <v>33</v>
      </c>
      <c r="BA16" s="13" t="s">
        <v>25</v>
      </c>
      <c r="BB16" s="13" t="s">
        <v>25</v>
      </c>
      <c r="BC16" s="13" t="s">
        <v>27</v>
      </c>
      <c r="BD16" s="13" t="s">
        <v>27</v>
      </c>
      <c r="BE16" s="13" t="s">
        <v>28</v>
      </c>
      <c r="BF16" s="13" t="s">
        <v>28</v>
      </c>
    </row>
    <row r="17" spans="2:58">
      <c r="B17" s="47" t="s">
        <v>24</v>
      </c>
      <c r="C17" s="26" t="s">
        <v>24</v>
      </c>
      <c r="D17" s="34">
        <v>45726</v>
      </c>
      <c r="E17" s="26" t="s">
        <v>48</v>
      </c>
      <c r="F17" s="26" t="str">
        <f t="shared" si="0"/>
        <v>3月Pipeline_Pilot_入門</v>
      </c>
      <c r="G17" s="27">
        <f t="shared" si="1"/>
        <v>45726</v>
      </c>
      <c r="H17" s="26" t="s">
        <v>39</v>
      </c>
      <c r="I17" s="26" t="s">
        <v>40</v>
      </c>
      <c r="J17" s="50" t="s">
        <v>40</v>
      </c>
      <c r="Y17" t="s">
        <v>55</v>
      </c>
      <c r="Z17" t="s">
        <v>59</v>
      </c>
      <c r="AA17" t="s">
        <v>57</v>
      </c>
      <c r="AB17" t="s">
        <v>60</v>
      </c>
      <c r="AD17" t="s">
        <v>48</v>
      </c>
      <c r="AY17" s="29"/>
      <c r="BA17" s="13" t="s">
        <v>26</v>
      </c>
      <c r="BB17" s="13" t="s">
        <v>26</v>
      </c>
      <c r="BC17" s="13" t="s">
        <v>29</v>
      </c>
      <c r="BD17" s="13" t="s">
        <v>29</v>
      </c>
      <c r="BE17" s="13" t="s">
        <v>32</v>
      </c>
      <c r="BF17" s="13" t="s">
        <v>32</v>
      </c>
    </row>
    <row r="18" spans="2:58">
      <c r="B18" s="48"/>
      <c r="C18" s="24" t="s">
        <v>24</v>
      </c>
      <c r="D18" s="35">
        <f>D17+1</f>
        <v>45727</v>
      </c>
      <c r="E18" s="24"/>
      <c r="F18" s="24"/>
      <c r="G18" s="25"/>
      <c r="H18" s="24"/>
      <c r="I18" s="24" t="s">
        <v>40</v>
      </c>
      <c r="J18" s="51"/>
      <c r="Y18" t="s">
        <v>22</v>
      </c>
      <c r="Z18" t="s">
        <v>22</v>
      </c>
      <c r="AA18" t="s">
        <v>22</v>
      </c>
      <c r="AB18" t="s">
        <v>22</v>
      </c>
      <c r="AD18" t="s">
        <v>24</v>
      </c>
      <c r="AY18" s="29"/>
      <c r="BA18" s="13" t="s">
        <v>30</v>
      </c>
      <c r="BB18" s="13" t="s">
        <v>30</v>
      </c>
      <c r="BC18" s="13" t="s">
        <v>31</v>
      </c>
      <c r="BD18" s="13" t="s">
        <v>31</v>
      </c>
      <c r="BE18" s="13" t="s">
        <v>33</v>
      </c>
      <c r="BF18" s="13" t="s">
        <v>33</v>
      </c>
    </row>
    <row r="19" spans="2:58">
      <c r="B19" s="48"/>
      <c r="C19" s="24" t="s">
        <v>24</v>
      </c>
      <c r="D19" s="35">
        <f>D17+2</f>
        <v>45728</v>
      </c>
      <c r="E19" s="24"/>
      <c r="F19" s="24"/>
      <c r="G19" s="25"/>
      <c r="H19" s="24"/>
      <c r="I19" s="24" t="s">
        <v>40</v>
      </c>
      <c r="J19" s="51"/>
      <c r="Y19" t="s">
        <v>23</v>
      </c>
      <c r="Z19" t="s">
        <v>23</v>
      </c>
      <c r="AA19" t="s">
        <v>23</v>
      </c>
      <c r="AB19" t="s">
        <v>23</v>
      </c>
      <c r="AD19" t="s">
        <v>27</v>
      </c>
      <c r="AY19" s="29"/>
    </row>
    <row r="20" spans="2:58">
      <c r="B20" s="48"/>
      <c r="C20" s="24" t="s">
        <v>24</v>
      </c>
      <c r="D20" s="35">
        <f>D17+3</f>
        <v>45729</v>
      </c>
      <c r="E20" s="24" t="s">
        <v>43</v>
      </c>
      <c r="F20" s="24" t="str">
        <f t="shared" si="0"/>
        <v>3月Materials_Studio_Visualizer_入門</v>
      </c>
      <c r="G20" s="25">
        <f t="shared" si="1"/>
        <v>45729</v>
      </c>
      <c r="H20" s="24" t="s">
        <v>37</v>
      </c>
      <c r="I20" s="24" t="s">
        <v>40</v>
      </c>
      <c r="J20" s="51"/>
      <c r="Y20" t="s">
        <v>24</v>
      </c>
      <c r="Z20" t="s">
        <v>24</v>
      </c>
      <c r="AA20" t="s">
        <v>24</v>
      </c>
      <c r="AB20" t="s">
        <v>24</v>
      </c>
      <c r="AD20" t="s">
        <v>29</v>
      </c>
      <c r="AY20" s="29"/>
      <c r="BA20" s="13" t="s">
        <v>55</v>
      </c>
      <c r="BB20" s="13" t="s">
        <v>59</v>
      </c>
      <c r="BC20" s="13" t="s">
        <v>57</v>
      </c>
      <c r="BD20" s="13" t="s">
        <v>60</v>
      </c>
      <c r="BF20" s="13" t="s">
        <v>48</v>
      </c>
    </row>
    <row r="21" spans="2:58">
      <c r="B21" s="48"/>
      <c r="C21" s="24" t="s">
        <v>24</v>
      </c>
      <c r="D21" s="35">
        <f>D17+3</f>
        <v>45729</v>
      </c>
      <c r="E21" s="24" t="s">
        <v>58</v>
      </c>
      <c r="F21" s="24" t="str">
        <f t="shared" si="0"/>
        <v>3月Materials_Studio_ForciteForcite_Plus_入門</v>
      </c>
      <c r="G21" s="25">
        <f t="shared" si="1"/>
        <v>45729</v>
      </c>
      <c r="H21" s="24" t="s">
        <v>38</v>
      </c>
      <c r="I21" s="24" t="s">
        <v>40</v>
      </c>
      <c r="J21" s="51"/>
      <c r="Y21" t="s">
        <v>25</v>
      </c>
      <c r="Z21" t="s">
        <v>25</v>
      </c>
      <c r="AA21" t="s">
        <v>25</v>
      </c>
      <c r="AB21" t="s">
        <v>25</v>
      </c>
      <c r="AD21" t="s">
        <v>32</v>
      </c>
      <c r="AY21" s="28"/>
      <c r="BA21" s="13" t="s">
        <v>22</v>
      </c>
      <c r="BB21" s="13" t="s">
        <v>22</v>
      </c>
      <c r="BC21" s="13" t="s">
        <v>22</v>
      </c>
      <c r="BD21" s="13" t="s">
        <v>22</v>
      </c>
      <c r="BF21" s="13" t="s">
        <v>24</v>
      </c>
    </row>
    <row r="22" spans="2:58">
      <c r="B22" s="48"/>
      <c r="C22" s="24" t="s">
        <v>24</v>
      </c>
      <c r="D22" s="35">
        <f>D17+4</f>
        <v>45730</v>
      </c>
      <c r="E22" s="24" t="s">
        <v>56</v>
      </c>
      <c r="F22" s="24" t="str">
        <f t="shared" si="0"/>
        <v>3月Materials_Studio_Dmol3_入門</v>
      </c>
      <c r="G22" s="25">
        <f t="shared" si="1"/>
        <v>45730</v>
      </c>
      <c r="H22" s="24" t="s">
        <v>37</v>
      </c>
      <c r="I22" s="24" t="s">
        <v>40</v>
      </c>
      <c r="J22" s="51"/>
      <c r="Y22" t="s">
        <v>26</v>
      </c>
      <c r="Z22" t="s">
        <v>26</v>
      </c>
      <c r="AA22" t="s">
        <v>26</v>
      </c>
      <c r="AB22" t="s">
        <v>26</v>
      </c>
      <c r="AY22" s="28"/>
      <c r="BA22" s="13" t="s">
        <v>23</v>
      </c>
      <c r="BB22" s="13" t="s">
        <v>23</v>
      </c>
      <c r="BC22" s="13" t="s">
        <v>23</v>
      </c>
      <c r="BD22" s="13" t="s">
        <v>23</v>
      </c>
      <c r="BF22" s="13" t="s">
        <v>27</v>
      </c>
    </row>
    <row r="23" spans="2:58" ht="16.8" thickBot="1">
      <c r="B23" s="49"/>
      <c r="C23" s="22" t="s">
        <v>24</v>
      </c>
      <c r="D23" s="36">
        <f>D17+4</f>
        <v>45730</v>
      </c>
      <c r="E23" s="22" t="s">
        <v>44</v>
      </c>
      <c r="F23" s="22" t="str">
        <f t="shared" si="0"/>
        <v>3月Materials_Studio_CASTEP_入門</v>
      </c>
      <c r="G23" s="23">
        <f t="shared" si="1"/>
        <v>45730</v>
      </c>
      <c r="H23" s="22" t="s">
        <v>38</v>
      </c>
      <c r="I23" s="22" t="s">
        <v>40</v>
      </c>
      <c r="J23" s="52"/>
      <c r="Y23" t="s">
        <v>27</v>
      </c>
      <c r="Z23" t="s">
        <v>27</v>
      </c>
      <c r="AA23" t="s">
        <v>27</v>
      </c>
      <c r="AB23" t="s">
        <v>27</v>
      </c>
      <c r="AY23" s="28"/>
      <c r="BA23" s="13" t="s">
        <v>24</v>
      </c>
      <c r="BB23" s="13" t="s">
        <v>24</v>
      </c>
      <c r="BC23" s="13" t="s">
        <v>24</v>
      </c>
      <c r="BD23" s="13" t="s">
        <v>24</v>
      </c>
      <c r="BF23" s="13" t="s">
        <v>29</v>
      </c>
    </row>
    <row r="24" spans="2:58">
      <c r="B24" s="41" t="s">
        <v>25</v>
      </c>
      <c r="C24" s="20" t="s">
        <v>25</v>
      </c>
      <c r="D24" s="37">
        <v>45762</v>
      </c>
      <c r="E24" s="20" t="s">
        <v>41</v>
      </c>
      <c r="F24" s="20" t="str">
        <f t="shared" si="0"/>
        <v>4月Discovery_Studio_Introduction_Training</v>
      </c>
      <c r="G24" s="21">
        <f t="shared" si="1"/>
        <v>45762</v>
      </c>
      <c r="H24" s="20" t="s">
        <v>35</v>
      </c>
      <c r="I24" s="20" t="s">
        <v>15</v>
      </c>
      <c r="J24" s="44" t="s">
        <v>15</v>
      </c>
      <c r="Y24" t="s">
        <v>28</v>
      </c>
      <c r="Z24" t="s">
        <v>28</v>
      </c>
      <c r="AA24" t="s">
        <v>28</v>
      </c>
      <c r="AB24" t="s">
        <v>28</v>
      </c>
      <c r="AY24" s="28"/>
      <c r="BA24" s="13" t="s">
        <v>25</v>
      </c>
      <c r="BB24" s="13" t="s">
        <v>25</v>
      </c>
      <c r="BC24" s="13" t="s">
        <v>25</v>
      </c>
      <c r="BD24" s="13" t="s">
        <v>25</v>
      </c>
      <c r="BF24" s="13" t="s">
        <v>32</v>
      </c>
    </row>
    <row r="25" spans="2:58">
      <c r="B25" s="42"/>
      <c r="C25" s="18" t="s">
        <v>25</v>
      </c>
      <c r="D25" s="38">
        <f>D24+1</f>
        <v>45763</v>
      </c>
      <c r="E25" s="18" t="s">
        <v>42</v>
      </c>
      <c r="F25" s="18" t="str">
        <f t="shared" si="0"/>
        <v>4月Discovery_Studio_Simulation_Training</v>
      </c>
      <c r="G25" s="19">
        <f t="shared" si="1"/>
        <v>45763</v>
      </c>
      <c r="H25" s="18" t="s">
        <v>35</v>
      </c>
      <c r="I25" s="18" t="s">
        <v>15</v>
      </c>
      <c r="J25" s="45"/>
      <c r="Y25" t="s">
        <v>29</v>
      </c>
      <c r="Z25" t="s">
        <v>29</v>
      </c>
      <c r="AA25" t="s">
        <v>29</v>
      </c>
      <c r="AB25" t="s">
        <v>29</v>
      </c>
      <c r="AY25" s="29"/>
      <c r="BA25" s="13" t="s">
        <v>26</v>
      </c>
      <c r="BB25" s="13" t="s">
        <v>26</v>
      </c>
      <c r="BC25" s="13" t="s">
        <v>26</v>
      </c>
      <c r="BD25" s="13" t="s">
        <v>26</v>
      </c>
    </row>
    <row r="26" spans="2:58">
      <c r="B26" s="42"/>
      <c r="C26" s="18" t="s">
        <v>25</v>
      </c>
      <c r="D26" s="38">
        <f>D24+2</f>
        <v>45764</v>
      </c>
      <c r="E26" s="18" t="s">
        <v>43</v>
      </c>
      <c r="F26" s="18" t="str">
        <f t="shared" si="0"/>
        <v>4月Materials_Studio_Visualizer_入門</v>
      </c>
      <c r="G26" s="19">
        <f t="shared" si="1"/>
        <v>45764</v>
      </c>
      <c r="H26" s="18" t="s">
        <v>73</v>
      </c>
      <c r="I26" s="18" t="s">
        <v>15</v>
      </c>
      <c r="J26" s="45"/>
      <c r="Y26" t="s">
        <v>30</v>
      </c>
      <c r="Z26" t="s">
        <v>30</v>
      </c>
      <c r="AA26" t="s">
        <v>30</v>
      </c>
      <c r="AB26" t="s">
        <v>30</v>
      </c>
      <c r="AY26" s="29"/>
      <c r="BA26" s="13" t="s">
        <v>27</v>
      </c>
      <c r="BB26" s="13" t="s">
        <v>27</v>
      </c>
      <c r="BC26" s="13" t="s">
        <v>27</v>
      </c>
      <c r="BD26" s="13" t="s">
        <v>27</v>
      </c>
    </row>
    <row r="27" spans="2:58">
      <c r="B27" s="42"/>
      <c r="C27" s="18" t="s">
        <v>25</v>
      </c>
      <c r="D27" s="38">
        <f>D24+2</f>
        <v>45764</v>
      </c>
      <c r="E27" s="18" t="s">
        <v>58</v>
      </c>
      <c r="F27" s="18" t="str">
        <f t="shared" si="0"/>
        <v>4月Materials_Studio_ForciteForcite_Plus_入門</v>
      </c>
      <c r="G27" s="19">
        <f t="shared" si="1"/>
        <v>45764</v>
      </c>
      <c r="H27" s="18" t="s">
        <v>74</v>
      </c>
      <c r="I27" s="18" t="s">
        <v>15</v>
      </c>
      <c r="J27" s="45"/>
      <c r="Y27" t="s">
        <v>31</v>
      </c>
      <c r="Z27" t="s">
        <v>31</v>
      </c>
      <c r="AA27" t="s">
        <v>31</v>
      </c>
      <c r="AB27" t="s">
        <v>31</v>
      </c>
      <c r="AY27" s="29"/>
      <c r="BA27" s="13" t="s">
        <v>28</v>
      </c>
      <c r="BB27" s="13" t="s">
        <v>28</v>
      </c>
      <c r="BC27" s="13" t="s">
        <v>28</v>
      </c>
      <c r="BD27" s="13" t="s">
        <v>28</v>
      </c>
    </row>
    <row r="28" spans="2:58">
      <c r="B28" s="42"/>
      <c r="C28" s="18" t="s">
        <v>25</v>
      </c>
      <c r="D28" s="38">
        <f>D24+3</f>
        <v>45765</v>
      </c>
      <c r="E28" s="18" t="s">
        <v>56</v>
      </c>
      <c r="F28" s="18" t="str">
        <f t="shared" si="0"/>
        <v>4月Materials_Studio_Dmol3_入門</v>
      </c>
      <c r="G28" s="19">
        <f t="shared" si="1"/>
        <v>45765</v>
      </c>
      <c r="H28" s="18" t="s">
        <v>73</v>
      </c>
      <c r="I28" s="18" t="s">
        <v>15</v>
      </c>
      <c r="J28" s="45"/>
      <c r="Y28" t="s">
        <v>32</v>
      </c>
      <c r="Z28" t="s">
        <v>32</v>
      </c>
      <c r="AA28" t="s">
        <v>32</v>
      </c>
      <c r="AB28" t="s">
        <v>32</v>
      </c>
      <c r="AY28" s="29"/>
      <c r="BA28" s="13" t="s">
        <v>29</v>
      </c>
      <c r="BB28" s="13" t="s">
        <v>29</v>
      </c>
      <c r="BC28" s="13" t="s">
        <v>29</v>
      </c>
      <c r="BD28" s="13" t="s">
        <v>29</v>
      </c>
    </row>
    <row r="29" spans="2:58" ht="16.8" thickBot="1">
      <c r="B29" s="43"/>
      <c r="C29" s="16" t="s">
        <v>25</v>
      </c>
      <c r="D29" s="39">
        <f>D24+3</f>
        <v>45765</v>
      </c>
      <c r="E29" s="16" t="s">
        <v>44</v>
      </c>
      <c r="F29" s="16" t="str">
        <f t="shared" si="0"/>
        <v>4月Materials_Studio_CASTEP_入門</v>
      </c>
      <c r="G29" s="17">
        <f t="shared" si="1"/>
        <v>45765</v>
      </c>
      <c r="H29" s="16" t="s">
        <v>74</v>
      </c>
      <c r="I29" s="16" t="s">
        <v>15</v>
      </c>
      <c r="J29" s="46"/>
      <c r="Y29" t="s">
        <v>33</v>
      </c>
      <c r="Z29" t="s">
        <v>33</v>
      </c>
      <c r="AA29" t="s">
        <v>33</v>
      </c>
      <c r="AB29" t="s">
        <v>33</v>
      </c>
      <c r="AY29" s="29"/>
      <c r="BA29" s="13" t="s">
        <v>30</v>
      </c>
      <c r="BB29" s="13" t="s">
        <v>30</v>
      </c>
      <c r="BC29" s="13" t="s">
        <v>30</v>
      </c>
      <c r="BD29" s="13" t="s">
        <v>30</v>
      </c>
    </row>
    <row r="30" spans="2:58">
      <c r="B30" s="47" t="s">
        <v>26</v>
      </c>
      <c r="C30" s="26" t="s">
        <v>26</v>
      </c>
      <c r="D30" s="34">
        <v>45790</v>
      </c>
      <c r="E30" s="26" t="s">
        <v>41</v>
      </c>
      <c r="F30" s="26" t="str">
        <f t="shared" si="0"/>
        <v>5月Discovery_Studio_Introduction_Training</v>
      </c>
      <c r="G30" s="27">
        <f t="shared" si="1"/>
        <v>45790</v>
      </c>
      <c r="H30" s="26" t="s">
        <v>39</v>
      </c>
      <c r="I30" s="26" t="s">
        <v>40</v>
      </c>
      <c r="J30" s="50" t="s">
        <v>40</v>
      </c>
      <c r="AY30" s="29"/>
      <c r="BA30" s="13" t="s">
        <v>31</v>
      </c>
      <c r="BB30" s="13" t="s">
        <v>31</v>
      </c>
      <c r="BC30" s="13" t="s">
        <v>31</v>
      </c>
      <c r="BD30" s="13" t="s">
        <v>31</v>
      </c>
    </row>
    <row r="31" spans="2:58">
      <c r="B31" s="48"/>
      <c r="C31" s="24" t="s">
        <v>26</v>
      </c>
      <c r="D31" s="35">
        <f>D30+1</f>
        <v>45791</v>
      </c>
      <c r="E31" s="24" t="s">
        <v>42</v>
      </c>
      <c r="F31" s="24" t="str">
        <f t="shared" si="0"/>
        <v>5月Discovery_Studio_Simulation_Training</v>
      </c>
      <c r="G31" s="25">
        <f t="shared" si="1"/>
        <v>45791</v>
      </c>
      <c r="H31" s="24" t="s">
        <v>34</v>
      </c>
      <c r="I31" s="24" t="s">
        <v>40</v>
      </c>
      <c r="J31" s="51"/>
      <c r="AY31" s="29"/>
      <c r="BA31" s="13" t="s">
        <v>32</v>
      </c>
      <c r="BB31" s="13" t="s">
        <v>32</v>
      </c>
      <c r="BC31" s="13" t="s">
        <v>32</v>
      </c>
      <c r="BD31" s="13" t="s">
        <v>32</v>
      </c>
    </row>
    <row r="32" spans="2:58">
      <c r="B32" s="48"/>
      <c r="C32" s="24" t="s">
        <v>26</v>
      </c>
      <c r="D32" s="35">
        <f>D30+2</f>
        <v>45792</v>
      </c>
      <c r="E32" s="24" t="s">
        <v>43</v>
      </c>
      <c r="F32" s="24" t="str">
        <f t="shared" si="0"/>
        <v>5月Materials_Studio_Visualizer_入門</v>
      </c>
      <c r="G32" s="25">
        <f t="shared" si="1"/>
        <v>45792</v>
      </c>
      <c r="H32" s="24" t="s">
        <v>37</v>
      </c>
      <c r="I32" s="24" t="s">
        <v>40</v>
      </c>
      <c r="J32" s="51"/>
      <c r="AY32" s="29"/>
      <c r="BA32" s="13" t="s">
        <v>33</v>
      </c>
      <c r="BB32" s="13" t="s">
        <v>33</v>
      </c>
      <c r="BC32" s="13" t="s">
        <v>33</v>
      </c>
      <c r="BD32" s="13" t="s">
        <v>33</v>
      </c>
    </row>
    <row r="33" spans="2:51">
      <c r="B33" s="48"/>
      <c r="C33" s="24" t="s">
        <v>26</v>
      </c>
      <c r="D33" s="35">
        <f>D30+2</f>
        <v>45792</v>
      </c>
      <c r="E33" s="24" t="s">
        <v>58</v>
      </c>
      <c r="F33" s="24" t="str">
        <f t="shared" si="0"/>
        <v>5月Materials_Studio_ForciteForcite_Plus_入門</v>
      </c>
      <c r="G33" s="25">
        <f t="shared" si="1"/>
        <v>45792</v>
      </c>
      <c r="H33" s="24" t="s">
        <v>38</v>
      </c>
      <c r="I33" s="24" t="s">
        <v>40</v>
      </c>
      <c r="J33" s="51"/>
      <c r="AY33" s="29"/>
    </row>
    <row r="34" spans="2:51">
      <c r="B34" s="48"/>
      <c r="C34" s="24" t="s">
        <v>26</v>
      </c>
      <c r="D34" s="35">
        <f>D30+3</f>
        <v>45793</v>
      </c>
      <c r="E34" s="24" t="s">
        <v>56</v>
      </c>
      <c r="F34" s="24" t="str">
        <f t="shared" si="0"/>
        <v>5月Materials_Studio_Dmol3_入門</v>
      </c>
      <c r="G34" s="25">
        <f t="shared" si="1"/>
        <v>45793</v>
      </c>
      <c r="H34" s="24" t="s">
        <v>37</v>
      </c>
      <c r="I34" s="24" t="s">
        <v>40</v>
      </c>
      <c r="J34" s="51"/>
      <c r="AY34" s="29"/>
    </row>
    <row r="35" spans="2:51" ht="16.8" thickBot="1">
      <c r="B35" s="49"/>
      <c r="C35" s="22" t="s">
        <v>26</v>
      </c>
      <c r="D35" s="36">
        <f>D30+3</f>
        <v>45793</v>
      </c>
      <c r="E35" s="22" t="s">
        <v>44</v>
      </c>
      <c r="F35" s="22" t="str">
        <f t="shared" si="0"/>
        <v>5月Materials_Studio_CASTEP_入門</v>
      </c>
      <c r="G35" s="23">
        <f t="shared" si="1"/>
        <v>45793</v>
      </c>
      <c r="H35" s="22" t="s">
        <v>38</v>
      </c>
      <c r="I35" s="22" t="s">
        <v>40</v>
      </c>
      <c r="J35" s="52"/>
      <c r="AY35" s="29"/>
    </row>
    <row r="36" spans="2:51">
      <c r="B36" s="41" t="s">
        <v>27</v>
      </c>
      <c r="C36" s="20" t="s">
        <v>27</v>
      </c>
      <c r="D36" s="37">
        <v>45824</v>
      </c>
      <c r="E36" s="20" t="s">
        <v>48</v>
      </c>
      <c r="F36" s="20" t="str">
        <f t="shared" si="0"/>
        <v>6月Pipeline_Pilot_入門</v>
      </c>
      <c r="G36" s="21">
        <f t="shared" si="1"/>
        <v>45824</v>
      </c>
      <c r="H36" s="20" t="s">
        <v>39</v>
      </c>
      <c r="I36" s="20" t="s">
        <v>40</v>
      </c>
      <c r="J36" s="44" t="s">
        <v>40</v>
      </c>
      <c r="AY36" s="29"/>
    </row>
    <row r="37" spans="2:51">
      <c r="B37" s="42"/>
      <c r="C37" s="18" t="s">
        <v>27</v>
      </c>
      <c r="D37" s="38">
        <f>D36+1</f>
        <v>45825</v>
      </c>
      <c r="E37" s="18" t="s">
        <v>45</v>
      </c>
      <c r="F37" s="18" t="str">
        <f t="shared" ref="F37:F68" si="2">C37&amp;E37</f>
        <v>6月Discovery_Studio_Protein_Modeling_and_Function_Training</v>
      </c>
      <c r="G37" s="19">
        <f t="shared" si="1"/>
        <v>45825</v>
      </c>
      <c r="H37" s="18" t="s">
        <v>39</v>
      </c>
      <c r="I37" s="18" t="s">
        <v>40</v>
      </c>
      <c r="J37" s="45"/>
      <c r="AY37" s="29"/>
    </row>
    <row r="38" spans="2:51">
      <c r="B38" s="42"/>
      <c r="C38" s="18" t="s">
        <v>27</v>
      </c>
      <c r="D38" s="38">
        <f>D36+2</f>
        <v>45826</v>
      </c>
      <c r="E38" s="18" t="s">
        <v>52</v>
      </c>
      <c r="F38" s="18" t="str">
        <f t="shared" si="2"/>
        <v>6月Discovery_Studio_Receptor_Ligand_Docking_Training</v>
      </c>
      <c r="G38" s="19">
        <f t="shared" si="1"/>
        <v>45826</v>
      </c>
      <c r="H38" s="18" t="s">
        <v>39</v>
      </c>
      <c r="I38" s="18" t="s">
        <v>40</v>
      </c>
      <c r="J38" s="45"/>
      <c r="AY38" s="28"/>
    </row>
    <row r="39" spans="2:51">
      <c r="B39" s="42"/>
      <c r="C39" s="18" t="s">
        <v>27</v>
      </c>
      <c r="D39" s="38">
        <f>D36+3</f>
        <v>45827</v>
      </c>
      <c r="E39" s="18" t="s">
        <v>43</v>
      </c>
      <c r="F39" s="18" t="str">
        <f t="shared" si="2"/>
        <v>6月Materials_Studio_Visualizer_入門</v>
      </c>
      <c r="G39" s="19">
        <f t="shared" si="1"/>
        <v>45827</v>
      </c>
      <c r="H39" s="18" t="s">
        <v>37</v>
      </c>
      <c r="I39" s="18" t="s">
        <v>40</v>
      </c>
      <c r="J39" s="45"/>
      <c r="AY39" s="28"/>
    </row>
    <row r="40" spans="2:51">
      <c r="B40" s="42"/>
      <c r="C40" s="18" t="s">
        <v>27</v>
      </c>
      <c r="D40" s="38">
        <f>D36+3</f>
        <v>45827</v>
      </c>
      <c r="E40" s="18" t="s">
        <v>58</v>
      </c>
      <c r="F40" s="18" t="str">
        <f t="shared" si="2"/>
        <v>6月Materials_Studio_ForciteForcite_Plus_入門</v>
      </c>
      <c r="G40" s="19">
        <f t="shared" si="1"/>
        <v>45827</v>
      </c>
      <c r="H40" s="18" t="s">
        <v>38</v>
      </c>
      <c r="I40" s="18" t="s">
        <v>40</v>
      </c>
      <c r="J40" s="45"/>
      <c r="AY40" s="28"/>
    </row>
    <row r="41" spans="2:51">
      <c r="B41" s="42"/>
      <c r="C41" s="18" t="s">
        <v>27</v>
      </c>
      <c r="D41" s="38">
        <f>D36+4</f>
        <v>45828</v>
      </c>
      <c r="E41" s="18" t="s">
        <v>56</v>
      </c>
      <c r="F41" s="18" t="str">
        <f t="shared" si="2"/>
        <v>6月Materials_Studio_Dmol3_入門</v>
      </c>
      <c r="G41" s="19">
        <f t="shared" si="1"/>
        <v>45828</v>
      </c>
      <c r="H41" s="18" t="s">
        <v>37</v>
      </c>
      <c r="I41" s="18" t="s">
        <v>40</v>
      </c>
      <c r="J41" s="45"/>
      <c r="AY41" s="28"/>
    </row>
    <row r="42" spans="2:51" ht="16.8" thickBot="1">
      <c r="B42" s="43"/>
      <c r="C42" s="16" t="s">
        <v>27</v>
      </c>
      <c r="D42" s="39">
        <f>D36+4</f>
        <v>45828</v>
      </c>
      <c r="E42" s="16" t="s">
        <v>44</v>
      </c>
      <c r="F42" s="16" t="str">
        <f t="shared" si="2"/>
        <v>6月Materials_Studio_CASTEP_入門</v>
      </c>
      <c r="G42" s="17">
        <f t="shared" si="1"/>
        <v>45828</v>
      </c>
      <c r="H42" s="16" t="s">
        <v>38</v>
      </c>
      <c r="I42" s="16" t="s">
        <v>40</v>
      </c>
      <c r="J42" s="46"/>
      <c r="AY42" s="28"/>
    </row>
    <row r="43" spans="2:51">
      <c r="B43" s="47" t="s">
        <v>28</v>
      </c>
      <c r="C43" s="26" t="s">
        <v>28</v>
      </c>
      <c r="D43" s="34">
        <v>45853</v>
      </c>
      <c r="E43" s="26" t="s">
        <v>46</v>
      </c>
      <c r="F43" s="26" t="str">
        <f t="shared" si="2"/>
        <v>7月Discovery_Studio_Pharmacophore_Training</v>
      </c>
      <c r="G43" s="27">
        <f t="shared" si="1"/>
        <v>45853</v>
      </c>
      <c r="H43" s="26" t="s">
        <v>39</v>
      </c>
      <c r="I43" s="26" t="s">
        <v>40</v>
      </c>
      <c r="J43" s="50" t="s">
        <v>40</v>
      </c>
      <c r="AY43" s="29"/>
    </row>
    <row r="44" spans="2:51">
      <c r="B44" s="48"/>
      <c r="C44" s="24" t="s">
        <v>28</v>
      </c>
      <c r="D44" s="35">
        <f>D43+1</f>
        <v>45854</v>
      </c>
      <c r="E44" s="24" t="s">
        <v>47</v>
      </c>
      <c r="F44" s="24" t="str">
        <f t="shared" si="2"/>
        <v>7月Discovery_Studio_QSAR_Training</v>
      </c>
      <c r="G44" s="25">
        <f t="shared" si="1"/>
        <v>45854</v>
      </c>
      <c r="H44" s="24" t="s">
        <v>39</v>
      </c>
      <c r="I44" s="24" t="s">
        <v>40</v>
      </c>
      <c r="J44" s="51"/>
      <c r="AY44" s="29"/>
    </row>
    <row r="45" spans="2:51">
      <c r="B45" s="48"/>
      <c r="C45" s="24" t="s">
        <v>28</v>
      </c>
      <c r="D45" s="35">
        <f>D43+2</f>
        <v>45855</v>
      </c>
      <c r="E45" s="24" t="s">
        <v>43</v>
      </c>
      <c r="F45" s="24" t="str">
        <f t="shared" si="2"/>
        <v>7月Materials_Studio_Visualizer_入門</v>
      </c>
      <c r="G45" s="25">
        <f t="shared" si="1"/>
        <v>45855</v>
      </c>
      <c r="H45" s="24" t="s">
        <v>37</v>
      </c>
      <c r="I45" s="24" t="s">
        <v>40</v>
      </c>
      <c r="J45" s="51"/>
      <c r="AY45" s="29"/>
    </row>
    <row r="46" spans="2:51">
      <c r="B46" s="48"/>
      <c r="C46" s="24" t="s">
        <v>28</v>
      </c>
      <c r="D46" s="35">
        <f>D43+2</f>
        <v>45855</v>
      </c>
      <c r="E46" s="24" t="s">
        <v>58</v>
      </c>
      <c r="F46" s="24" t="str">
        <f t="shared" si="2"/>
        <v>7月Materials_Studio_ForciteForcite_Plus_入門</v>
      </c>
      <c r="G46" s="25">
        <f t="shared" si="1"/>
        <v>45855</v>
      </c>
      <c r="H46" s="24" t="s">
        <v>38</v>
      </c>
      <c r="I46" s="24" t="s">
        <v>40</v>
      </c>
      <c r="J46" s="51"/>
      <c r="Y46" t="s">
        <v>14</v>
      </c>
      <c r="AY46" s="29"/>
    </row>
    <row r="47" spans="2:51">
      <c r="B47" s="48"/>
      <c r="C47" s="24" t="s">
        <v>28</v>
      </c>
      <c r="D47" s="35">
        <f>D43+3</f>
        <v>45856</v>
      </c>
      <c r="E47" s="24" t="s">
        <v>56</v>
      </c>
      <c r="F47" s="24" t="str">
        <f t="shared" si="2"/>
        <v>7月Materials_Studio_Dmol3_入門</v>
      </c>
      <c r="G47" s="25">
        <f t="shared" si="1"/>
        <v>45856</v>
      </c>
      <c r="H47" s="24" t="s">
        <v>37</v>
      </c>
      <c r="I47" s="24" t="s">
        <v>40</v>
      </c>
      <c r="J47" s="51"/>
      <c r="AY47" s="29"/>
    </row>
    <row r="48" spans="2:51" ht="16.8" thickBot="1">
      <c r="B48" s="49"/>
      <c r="C48" s="22" t="s">
        <v>28</v>
      </c>
      <c r="D48" s="36">
        <f>D43+3</f>
        <v>45856</v>
      </c>
      <c r="E48" s="22" t="s">
        <v>44</v>
      </c>
      <c r="F48" s="22" t="str">
        <f t="shared" si="2"/>
        <v>7月Materials_Studio_CASTEP_入門</v>
      </c>
      <c r="G48" s="23">
        <f t="shared" si="1"/>
        <v>45856</v>
      </c>
      <c r="H48" s="22" t="s">
        <v>38</v>
      </c>
      <c r="I48" s="22" t="s">
        <v>40</v>
      </c>
      <c r="J48" s="52"/>
      <c r="AY48" s="29"/>
    </row>
    <row r="49" spans="2:53">
      <c r="B49" s="41" t="s">
        <v>29</v>
      </c>
      <c r="C49" s="20" t="s">
        <v>29</v>
      </c>
      <c r="D49" s="37">
        <v>45887</v>
      </c>
      <c r="E49" s="20" t="s">
        <v>48</v>
      </c>
      <c r="F49" s="20" t="str">
        <f t="shared" si="2"/>
        <v>8月Pipeline_Pilot_入門</v>
      </c>
      <c r="G49" s="21">
        <f t="shared" si="1"/>
        <v>45887</v>
      </c>
      <c r="H49" s="20" t="s">
        <v>35</v>
      </c>
      <c r="I49" s="20" t="s">
        <v>15</v>
      </c>
      <c r="J49" s="44" t="s">
        <v>15</v>
      </c>
      <c r="AY49" s="29"/>
      <c r="BA49" s="13" t="s">
        <v>14</v>
      </c>
    </row>
    <row r="50" spans="2:53">
      <c r="B50" s="42"/>
      <c r="C50" s="18" t="s">
        <v>29</v>
      </c>
      <c r="D50" s="38">
        <f>D49+1</f>
        <v>45888</v>
      </c>
      <c r="E50" s="18" t="s">
        <v>45</v>
      </c>
      <c r="F50" s="18" t="str">
        <f t="shared" si="2"/>
        <v>8月Discovery_Studio_Protein_Modeling_and_Function_Training</v>
      </c>
      <c r="G50" s="19">
        <f t="shared" si="1"/>
        <v>45888</v>
      </c>
      <c r="H50" s="18" t="s">
        <v>35</v>
      </c>
      <c r="I50" s="18" t="s">
        <v>15</v>
      </c>
      <c r="J50" s="45"/>
      <c r="AY50" s="29"/>
    </row>
    <row r="51" spans="2:53">
      <c r="B51" s="42"/>
      <c r="C51" s="18" t="s">
        <v>29</v>
      </c>
      <c r="D51" s="38">
        <f>D49+2</f>
        <v>45889</v>
      </c>
      <c r="E51" s="18" t="s">
        <v>52</v>
      </c>
      <c r="F51" s="18" t="str">
        <f t="shared" si="2"/>
        <v>8月Discovery_Studio_Receptor_Ligand_Docking_Training</v>
      </c>
      <c r="G51" s="19">
        <f t="shared" si="1"/>
        <v>45889</v>
      </c>
      <c r="H51" s="18" t="s">
        <v>35</v>
      </c>
      <c r="I51" s="18" t="s">
        <v>15</v>
      </c>
      <c r="J51" s="45"/>
      <c r="AY51" s="29"/>
    </row>
    <row r="52" spans="2:53">
      <c r="B52" s="42"/>
      <c r="C52" s="18" t="s">
        <v>29</v>
      </c>
      <c r="D52" s="38">
        <f>D49+3</f>
        <v>45890</v>
      </c>
      <c r="E52" s="18" t="s">
        <v>43</v>
      </c>
      <c r="F52" s="18" t="str">
        <f t="shared" si="2"/>
        <v>8月Materials_Studio_Visualizer_入門</v>
      </c>
      <c r="G52" s="19">
        <f t="shared" si="1"/>
        <v>45890</v>
      </c>
      <c r="H52" s="18" t="s">
        <v>73</v>
      </c>
      <c r="I52" s="18" t="s">
        <v>15</v>
      </c>
      <c r="J52" s="45"/>
      <c r="AY52" s="29"/>
    </row>
    <row r="53" spans="2:53">
      <c r="B53" s="42"/>
      <c r="C53" s="18" t="s">
        <v>29</v>
      </c>
      <c r="D53" s="38">
        <f>D49+3</f>
        <v>45890</v>
      </c>
      <c r="E53" s="18" t="s">
        <v>58</v>
      </c>
      <c r="F53" s="18" t="str">
        <f t="shared" si="2"/>
        <v>8月Materials_Studio_ForciteForcite_Plus_入門</v>
      </c>
      <c r="G53" s="19">
        <f t="shared" si="1"/>
        <v>45890</v>
      </c>
      <c r="H53" s="18" t="s">
        <v>74</v>
      </c>
      <c r="I53" s="18" t="s">
        <v>15</v>
      </c>
      <c r="J53" s="45"/>
      <c r="AY53" s="29"/>
    </row>
    <row r="54" spans="2:53">
      <c r="B54" s="42"/>
      <c r="C54" s="18" t="s">
        <v>29</v>
      </c>
      <c r="D54" s="38">
        <f>D49+4</f>
        <v>45891</v>
      </c>
      <c r="E54" s="18" t="s">
        <v>56</v>
      </c>
      <c r="F54" s="18" t="str">
        <f t="shared" si="2"/>
        <v>8月Materials_Studio_Dmol3_入門</v>
      </c>
      <c r="G54" s="19">
        <f t="shared" si="1"/>
        <v>45891</v>
      </c>
      <c r="H54" s="18" t="s">
        <v>73</v>
      </c>
      <c r="I54" s="18" t="s">
        <v>15</v>
      </c>
      <c r="J54" s="45"/>
      <c r="AY54" s="29"/>
    </row>
    <row r="55" spans="2:53" ht="16.8" thickBot="1">
      <c r="B55" s="43"/>
      <c r="C55" s="16" t="s">
        <v>29</v>
      </c>
      <c r="D55" s="39">
        <f>D50+3</f>
        <v>45891</v>
      </c>
      <c r="E55" s="16" t="s">
        <v>44</v>
      </c>
      <c r="F55" s="16" t="str">
        <f t="shared" si="2"/>
        <v>8月Materials_Studio_CASTEP_入門</v>
      </c>
      <c r="G55" s="17">
        <f t="shared" si="1"/>
        <v>45891</v>
      </c>
      <c r="H55" s="16" t="s">
        <v>74</v>
      </c>
      <c r="I55" s="16" t="s">
        <v>15</v>
      </c>
      <c r="J55" s="46"/>
      <c r="AY55" s="29"/>
    </row>
    <row r="56" spans="2:53">
      <c r="B56" s="47" t="s">
        <v>30</v>
      </c>
      <c r="C56" s="26" t="s">
        <v>30</v>
      </c>
      <c r="D56" s="34">
        <v>45916</v>
      </c>
      <c r="E56" s="26" t="s">
        <v>41</v>
      </c>
      <c r="F56" s="26" t="str">
        <f t="shared" si="2"/>
        <v>9月Discovery_Studio_Introduction_Training</v>
      </c>
      <c r="G56" s="27">
        <f t="shared" si="1"/>
        <v>45916</v>
      </c>
      <c r="H56" s="26" t="s">
        <v>39</v>
      </c>
      <c r="I56" s="26" t="s">
        <v>40</v>
      </c>
      <c r="J56" s="50" t="s">
        <v>40</v>
      </c>
      <c r="AY56" s="28"/>
    </row>
    <row r="57" spans="2:53">
      <c r="B57" s="48"/>
      <c r="C57" s="24" t="s">
        <v>30</v>
      </c>
      <c r="D57" s="35">
        <f>D56+1</f>
        <v>45917</v>
      </c>
      <c r="E57" s="24" t="s">
        <v>42</v>
      </c>
      <c r="F57" s="24" t="str">
        <f t="shared" si="2"/>
        <v>9月Discovery_Studio_Simulation_Training</v>
      </c>
      <c r="G57" s="25">
        <f t="shared" si="1"/>
        <v>45917</v>
      </c>
      <c r="H57" s="24" t="s">
        <v>39</v>
      </c>
      <c r="I57" s="24" t="s">
        <v>40</v>
      </c>
      <c r="J57" s="51"/>
      <c r="AY57" s="28"/>
    </row>
    <row r="58" spans="2:53">
      <c r="B58" s="48"/>
      <c r="C58" s="24" t="s">
        <v>30</v>
      </c>
      <c r="D58" s="35">
        <f>D56+2</f>
        <v>45918</v>
      </c>
      <c r="E58" s="24" t="s">
        <v>43</v>
      </c>
      <c r="F58" s="24" t="str">
        <f t="shared" si="2"/>
        <v>9月Materials_Studio_Visualizer_入門</v>
      </c>
      <c r="G58" s="25">
        <f t="shared" si="1"/>
        <v>45918</v>
      </c>
      <c r="H58" s="24" t="s">
        <v>37</v>
      </c>
      <c r="I58" s="24" t="s">
        <v>40</v>
      </c>
      <c r="J58" s="51"/>
      <c r="AY58" s="28"/>
    </row>
    <row r="59" spans="2:53">
      <c r="B59" s="48"/>
      <c r="C59" s="24" t="s">
        <v>30</v>
      </c>
      <c r="D59" s="35">
        <f>D56+2</f>
        <v>45918</v>
      </c>
      <c r="E59" s="24" t="s">
        <v>58</v>
      </c>
      <c r="F59" s="24" t="str">
        <f t="shared" si="2"/>
        <v>9月Materials_Studio_ForciteForcite_Plus_入門</v>
      </c>
      <c r="G59" s="25">
        <f t="shared" si="1"/>
        <v>45918</v>
      </c>
      <c r="H59" s="24" t="s">
        <v>38</v>
      </c>
      <c r="I59" s="24" t="s">
        <v>40</v>
      </c>
      <c r="J59" s="51"/>
      <c r="AY59" s="28"/>
    </row>
    <row r="60" spans="2:53">
      <c r="B60" s="48"/>
      <c r="C60" s="24" t="s">
        <v>30</v>
      </c>
      <c r="D60" s="35">
        <f>D56+3</f>
        <v>45919</v>
      </c>
      <c r="E60" s="24" t="s">
        <v>56</v>
      </c>
      <c r="F60" s="24" t="str">
        <f t="shared" si="2"/>
        <v>9月Materials_Studio_Dmol3_入門</v>
      </c>
      <c r="G60" s="25">
        <f t="shared" si="1"/>
        <v>45919</v>
      </c>
      <c r="H60" s="24" t="s">
        <v>37</v>
      </c>
      <c r="I60" s="24" t="s">
        <v>40</v>
      </c>
      <c r="J60" s="51"/>
    </row>
    <row r="61" spans="2:53" ht="16.8" thickBot="1">
      <c r="B61" s="49"/>
      <c r="C61" s="22" t="s">
        <v>30</v>
      </c>
      <c r="D61" s="36">
        <f>D56+3</f>
        <v>45919</v>
      </c>
      <c r="E61" s="22" t="s">
        <v>44</v>
      </c>
      <c r="F61" s="22" t="str">
        <f t="shared" si="2"/>
        <v>9月Materials_Studio_CASTEP_入門</v>
      </c>
      <c r="G61" s="23">
        <f t="shared" si="1"/>
        <v>45919</v>
      </c>
      <c r="H61" s="22" t="s">
        <v>38</v>
      </c>
      <c r="I61" s="22" t="s">
        <v>40</v>
      </c>
      <c r="J61" s="52"/>
    </row>
    <row r="62" spans="2:53">
      <c r="B62" s="41" t="s">
        <v>31</v>
      </c>
      <c r="C62" s="20" t="s">
        <v>31</v>
      </c>
      <c r="D62" s="37">
        <v>45944</v>
      </c>
      <c r="E62" s="20" t="s">
        <v>45</v>
      </c>
      <c r="F62" s="20" t="str">
        <f t="shared" si="2"/>
        <v>10月Discovery_Studio_Protein_Modeling_and_Function_Training</v>
      </c>
      <c r="G62" s="21">
        <f t="shared" si="1"/>
        <v>45944</v>
      </c>
      <c r="H62" s="20" t="s">
        <v>39</v>
      </c>
      <c r="I62" s="20" t="s">
        <v>40</v>
      </c>
      <c r="J62" s="44" t="s">
        <v>40</v>
      </c>
    </row>
    <row r="63" spans="2:53">
      <c r="B63" s="42"/>
      <c r="C63" s="18" t="s">
        <v>31</v>
      </c>
      <c r="D63" s="38">
        <f>D62+1</f>
        <v>45945</v>
      </c>
      <c r="E63" s="18" t="s">
        <v>52</v>
      </c>
      <c r="F63" s="18" t="str">
        <f t="shared" si="2"/>
        <v>10月Discovery_Studio_Receptor_Ligand_Docking_Training</v>
      </c>
      <c r="G63" s="19">
        <f t="shared" si="1"/>
        <v>45945</v>
      </c>
      <c r="H63" s="18" t="s">
        <v>39</v>
      </c>
      <c r="I63" s="18" t="s">
        <v>40</v>
      </c>
      <c r="J63" s="45"/>
    </row>
    <row r="64" spans="2:53">
      <c r="B64" s="42"/>
      <c r="C64" s="18" t="s">
        <v>31</v>
      </c>
      <c r="D64" s="38">
        <f>D62+2</f>
        <v>45946</v>
      </c>
      <c r="E64" s="18" t="s">
        <v>43</v>
      </c>
      <c r="F64" s="18" t="str">
        <f t="shared" si="2"/>
        <v>10月Materials_Studio_Visualizer_入門</v>
      </c>
      <c r="G64" s="19">
        <f t="shared" si="1"/>
        <v>45946</v>
      </c>
      <c r="H64" s="18" t="s">
        <v>37</v>
      </c>
      <c r="I64" s="18" t="s">
        <v>40</v>
      </c>
      <c r="J64" s="45"/>
    </row>
    <row r="65" spans="2:10">
      <c r="B65" s="42"/>
      <c r="C65" s="18" t="s">
        <v>31</v>
      </c>
      <c r="D65" s="38">
        <f>D62+2</f>
        <v>45946</v>
      </c>
      <c r="E65" s="18" t="s">
        <v>58</v>
      </c>
      <c r="F65" s="18" t="str">
        <f t="shared" si="2"/>
        <v>10月Materials_Studio_ForciteForcite_Plus_入門</v>
      </c>
      <c r="G65" s="19">
        <f t="shared" si="1"/>
        <v>45946</v>
      </c>
      <c r="H65" s="18" t="s">
        <v>38</v>
      </c>
      <c r="I65" s="18" t="s">
        <v>40</v>
      </c>
      <c r="J65" s="45"/>
    </row>
    <row r="66" spans="2:10">
      <c r="B66" s="42"/>
      <c r="C66" s="18" t="s">
        <v>31</v>
      </c>
      <c r="D66" s="38">
        <f>D62+3</f>
        <v>45947</v>
      </c>
      <c r="E66" s="18" t="s">
        <v>56</v>
      </c>
      <c r="F66" s="18" t="str">
        <f t="shared" si="2"/>
        <v>10月Materials_Studio_Dmol3_入門</v>
      </c>
      <c r="G66" s="19">
        <f t="shared" si="1"/>
        <v>45947</v>
      </c>
      <c r="H66" s="18" t="s">
        <v>37</v>
      </c>
      <c r="I66" s="18" t="s">
        <v>40</v>
      </c>
      <c r="J66" s="45"/>
    </row>
    <row r="67" spans="2:10" ht="16.8" thickBot="1">
      <c r="B67" s="43"/>
      <c r="C67" s="16" t="s">
        <v>31</v>
      </c>
      <c r="D67" s="39">
        <f>D62+3</f>
        <v>45947</v>
      </c>
      <c r="E67" s="16" t="s">
        <v>44</v>
      </c>
      <c r="F67" s="16" t="str">
        <f t="shared" si="2"/>
        <v>10月Materials_Studio_CASTEP_入門</v>
      </c>
      <c r="G67" s="17">
        <f t="shared" si="1"/>
        <v>45947</v>
      </c>
      <c r="H67" s="16" t="s">
        <v>38</v>
      </c>
      <c r="I67" s="16" t="s">
        <v>40</v>
      </c>
      <c r="J67" s="46"/>
    </row>
    <row r="68" spans="2:10">
      <c r="B68" s="47" t="s">
        <v>32</v>
      </c>
      <c r="C68" s="26" t="s">
        <v>32</v>
      </c>
      <c r="D68" s="34">
        <v>45971</v>
      </c>
      <c r="E68" s="26" t="s">
        <v>48</v>
      </c>
      <c r="F68" s="26" t="str">
        <f t="shared" si="2"/>
        <v>11月Pipeline_Pilot_入門</v>
      </c>
      <c r="G68" s="27">
        <f t="shared" si="1"/>
        <v>45971</v>
      </c>
      <c r="H68" s="26" t="s">
        <v>39</v>
      </c>
      <c r="I68" s="26" t="s">
        <v>40</v>
      </c>
      <c r="J68" s="50" t="s">
        <v>40</v>
      </c>
    </row>
    <row r="69" spans="2:10">
      <c r="B69" s="48"/>
      <c r="C69" s="24" t="s">
        <v>32</v>
      </c>
      <c r="D69" s="35">
        <f>D68+1</f>
        <v>45972</v>
      </c>
      <c r="E69" s="24" t="s">
        <v>46</v>
      </c>
      <c r="F69" s="24" t="str">
        <f t="shared" ref="F69:F80" si="3">C69&amp;E69</f>
        <v>11月Discovery_Studio_Pharmacophore_Training</v>
      </c>
      <c r="G69" s="25">
        <f t="shared" si="1"/>
        <v>45972</v>
      </c>
      <c r="H69" s="24" t="s">
        <v>39</v>
      </c>
      <c r="I69" s="24" t="s">
        <v>40</v>
      </c>
      <c r="J69" s="51"/>
    </row>
    <row r="70" spans="2:10">
      <c r="B70" s="48"/>
      <c r="C70" s="24" t="s">
        <v>32</v>
      </c>
      <c r="D70" s="35">
        <f>D68+2</f>
        <v>45973</v>
      </c>
      <c r="E70" s="24" t="s">
        <v>47</v>
      </c>
      <c r="F70" s="24" t="str">
        <f t="shared" si="3"/>
        <v>11月Discovery_Studio_QSAR_Training</v>
      </c>
      <c r="G70" s="25">
        <f t="shared" ref="G70:G80" si="4">D70</f>
        <v>45973</v>
      </c>
      <c r="H70" s="24" t="s">
        <v>39</v>
      </c>
      <c r="I70" s="24" t="s">
        <v>40</v>
      </c>
      <c r="J70" s="51"/>
    </row>
    <row r="71" spans="2:10">
      <c r="B71" s="48"/>
      <c r="C71" s="24" t="s">
        <v>32</v>
      </c>
      <c r="D71" s="35">
        <f>D68+3</f>
        <v>45974</v>
      </c>
      <c r="E71" s="24" t="s">
        <v>43</v>
      </c>
      <c r="F71" s="24" t="str">
        <f t="shared" si="3"/>
        <v>11月Materials_Studio_Visualizer_入門</v>
      </c>
      <c r="G71" s="25">
        <f t="shared" si="4"/>
        <v>45974</v>
      </c>
      <c r="H71" s="24" t="s">
        <v>37</v>
      </c>
      <c r="I71" s="24" t="s">
        <v>40</v>
      </c>
      <c r="J71" s="51"/>
    </row>
    <row r="72" spans="2:10">
      <c r="B72" s="48"/>
      <c r="C72" s="24" t="s">
        <v>32</v>
      </c>
      <c r="D72" s="35">
        <f>D68+3</f>
        <v>45974</v>
      </c>
      <c r="E72" s="24" t="s">
        <v>58</v>
      </c>
      <c r="F72" s="24" t="str">
        <f t="shared" si="3"/>
        <v>11月Materials_Studio_ForciteForcite_Plus_入門</v>
      </c>
      <c r="G72" s="25">
        <f t="shared" si="4"/>
        <v>45974</v>
      </c>
      <c r="H72" s="24" t="s">
        <v>38</v>
      </c>
      <c r="I72" s="24" t="s">
        <v>40</v>
      </c>
      <c r="J72" s="51"/>
    </row>
    <row r="73" spans="2:10">
      <c r="B73" s="48"/>
      <c r="C73" s="24" t="s">
        <v>32</v>
      </c>
      <c r="D73" s="35">
        <f>D68+4</f>
        <v>45975</v>
      </c>
      <c r="E73" s="24" t="s">
        <v>56</v>
      </c>
      <c r="F73" s="24" t="str">
        <f t="shared" si="3"/>
        <v>11月Materials_Studio_Dmol3_入門</v>
      </c>
      <c r="G73" s="25">
        <f t="shared" si="4"/>
        <v>45975</v>
      </c>
      <c r="H73" s="24" t="s">
        <v>37</v>
      </c>
      <c r="I73" s="24" t="s">
        <v>40</v>
      </c>
      <c r="J73" s="51"/>
    </row>
    <row r="74" spans="2:10" ht="16.8" thickBot="1">
      <c r="B74" s="49"/>
      <c r="C74" s="22" t="s">
        <v>32</v>
      </c>
      <c r="D74" s="36">
        <f>D68+4</f>
        <v>45975</v>
      </c>
      <c r="E74" s="22" t="s">
        <v>44</v>
      </c>
      <c r="F74" s="22" t="str">
        <f t="shared" si="3"/>
        <v>11月Materials_Studio_CASTEP_入門</v>
      </c>
      <c r="G74" s="23">
        <f t="shared" si="4"/>
        <v>45975</v>
      </c>
      <c r="H74" s="22" t="s">
        <v>38</v>
      </c>
      <c r="I74" s="22" t="s">
        <v>40</v>
      </c>
      <c r="J74" s="52"/>
    </row>
    <row r="75" spans="2:10">
      <c r="B75" s="41" t="s">
        <v>33</v>
      </c>
      <c r="C75" s="20" t="s">
        <v>33</v>
      </c>
      <c r="D75" s="37">
        <v>46007</v>
      </c>
      <c r="E75" s="20" t="s">
        <v>46</v>
      </c>
      <c r="F75" s="20" t="str">
        <f t="shared" si="3"/>
        <v>12月Discovery_Studio_Pharmacophore_Training</v>
      </c>
      <c r="G75" s="21">
        <f t="shared" si="4"/>
        <v>46007</v>
      </c>
      <c r="H75" s="20" t="s">
        <v>35</v>
      </c>
      <c r="I75" s="20" t="s">
        <v>15</v>
      </c>
      <c r="J75" s="44" t="s">
        <v>15</v>
      </c>
    </row>
    <row r="76" spans="2:10">
      <c r="B76" s="42"/>
      <c r="C76" s="18" t="s">
        <v>33</v>
      </c>
      <c r="D76" s="38">
        <f>D75+1</f>
        <v>46008</v>
      </c>
      <c r="E76" s="18" t="s">
        <v>47</v>
      </c>
      <c r="F76" s="18" t="str">
        <f t="shared" si="3"/>
        <v>12月Discovery_Studio_QSAR_Training</v>
      </c>
      <c r="G76" s="19">
        <f t="shared" si="4"/>
        <v>46008</v>
      </c>
      <c r="H76" s="18" t="s">
        <v>35</v>
      </c>
      <c r="I76" s="18" t="s">
        <v>15</v>
      </c>
      <c r="J76" s="45"/>
    </row>
    <row r="77" spans="2:10">
      <c r="B77" s="42"/>
      <c r="C77" s="18" t="s">
        <v>33</v>
      </c>
      <c r="D77" s="38">
        <f>D75+2</f>
        <v>46009</v>
      </c>
      <c r="E77" s="18" t="s">
        <v>43</v>
      </c>
      <c r="F77" s="18" t="str">
        <f t="shared" si="3"/>
        <v>12月Materials_Studio_Visualizer_入門</v>
      </c>
      <c r="G77" s="19">
        <f t="shared" si="4"/>
        <v>46009</v>
      </c>
      <c r="H77" s="18" t="s">
        <v>73</v>
      </c>
      <c r="I77" s="18" t="s">
        <v>15</v>
      </c>
      <c r="J77" s="45"/>
    </row>
    <row r="78" spans="2:10">
      <c r="B78" s="42"/>
      <c r="C78" s="18" t="s">
        <v>33</v>
      </c>
      <c r="D78" s="38">
        <f>D75+2</f>
        <v>46009</v>
      </c>
      <c r="E78" s="18" t="s">
        <v>58</v>
      </c>
      <c r="F78" s="18" t="str">
        <f t="shared" si="3"/>
        <v>12月Materials_Studio_ForciteForcite_Plus_入門</v>
      </c>
      <c r="G78" s="19">
        <f t="shared" si="4"/>
        <v>46009</v>
      </c>
      <c r="H78" s="18" t="s">
        <v>74</v>
      </c>
      <c r="I78" s="18" t="s">
        <v>15</v>
      </c>
      <c r="J78" s="45"/>
    </row>
    <row r="79" spans="2:10">
      <c r="B79" s="42"/>
      <c r="C79" s="18" t="s">
        <v>33</v>
      </c>
      <c r="D79" s="38">
        <f>D75+3</f>
        <v>46010</v>
      </c>
      <c r="E79" s="18" t="s">
        <v>56</v>
      </c>
      <c r="F79" s="18" t="str">
        <f t="shared" si="3"/>
        <v>12月Materials_Studio_Dmol3_入門</v>
      </c>
      <c r="G79" s="19">
        <f t="shared" si="4"/>
        <v>46010</v>
      </c>
      <c r="H79" s="18" t="s">
        <v>73</v>
      </c>
      <c r="I79" s="18" t="s">
        <v>15</v>
      </c>
      <c r="J79" s="45"/>
    </row>
    <row r="80" spans="2:10" ht="16.8" thickBot="1">
      <c r="B80" s="43"/>
      <c r="C80" s="16" t="s">
        <v>33</v>
      </c>
      <c r="D80" s="39">
        <f>D75+3</f>
        <v>46010</v>
      </c>
      <c r="E80" s="16" t="s">
        <v>44</v>
      </c>
      <c r="F80" s="16" t="str">
        <f t="shared" si="3"/>
        <v>12月Materials_Studio_CASTEP_入門</v>
      </c>
      <c r="G80" s="17">
        <f t="shared" si="4"/>
        <v>46010</v>
      </c>
      <c r="H80" s="16" t="s">
        <v>74</v>
      </c>
      <c r="I80" s="16" t="s">
        <v>15</v>
      </c>
      <c r="J80" s="46"/>
    </row>
  </sheetData>
  <sheetProtection algorithmName="SHA-512" hashValue="U6Cle7P6eQti1imUR29PxFep01WDmB723Uxi72STv9b3Bp52mIeBMF583kk/JbDiYHnCybQUs9XYooNtguB81Q==" saltValue="Kul5N969LznevagatAOlsw==" spinCount="100000" sheet="1" objects="1" scenarios="1"/>
  <mergeCells count="24">
    <mergeCell ref="J17:J23"/>
    <mergeCell ref="J36:J42"/>
    <mergeCell ref="B5:B10"/>
    <mergeCell ref="J5:J10"/>
    <mergeCell ref="B11:B16"/>
    <mergeCell ref="J11:J16"/>
    <mergeCell ref="B17:B23"/>
    <mergeCell ref="B24:B29"/>
    <mergeCell ref="J24:J29"/>
    <mergeCell ref="B30:B35"/>
    <mergeCell ref="J30:J35"/>
    <mergeCell ref="B36:B42"/>
    <mergeCell ref="B75:B80"/>
    <mergeCell ref="J75:J80"/>
    <mergeCell ref="B43:B48"/>
    <mergeCell ref="J43:J48"/>
    <mergeCell ref="B49:B55"/>
    <mergeCell ref="J49:J55"/>
    <mergeCell ref="B56:B61"/>
    <mergeCell ref="J56:J61"/>
    <mergeCell ref="B62:B67"/>
    <mergeCell ref="J62:J67"/>
    <mergeCell ref="B68:B74"/>
    <mergeCell ref="J68:J7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25"/>
  <sheetViews>
    <sheetView tabSelected="1" workbookViewId="0">
      <pane xSplit="11" topLeftCell="L1" activePane="topRight" state="frozen"/>
      <selection pane="topRight" activeCell="E18" sqref="E18"/>
    </sheetView>
  </sheetViews>
  <sheetFormatPr defaultColWidth="8.77734375" defaultRowHeight="14.4"/>
  <cols>
    <col min="1" max="1" width="8.77734375" style="7"/>
    <col min="2" max="2" width="30.5546875" style="7" bestFit="1" customWidth="1"/>
    <col min="3" max="3" width="26.33203125" style="7" customWidth="1"/>
    <col min="4" max="4" width="36.109375" style="7" bestFit="1" customWidth="1"/>
    <col min="5" max="5" width="12.5546875" style="7" customWidth="1"/>
    <col min="6" max="6" width="14.33203125" style="7" customWidth="1"/>
    <col min="7" max="7" width="12.44140625" style="7" bestFit="1" customWidth="1"/>
    <col min="8" max="16384" width="8.77734375" style="7"/>
  </cols>
  <sheetData>
    <row r="1" spans="1:11">
      <c r="A1" s="11"/>
      <c r="B1" s="53" t="s">
        <v>65</v>
      </c>
      <c r="C1" s="53"/>
      <c r="D1" s="53"/>
      <c r="E1" s="53"/>
      <c r="F1" s="53"/>
      <c r="G1" s="53"/>
      <c r="H1" s="53"/>
      <c r="I1" s="11"/>
      <c r="J1" s="11"/>
      <c r="K1" s="11"/>
    </row>
    <row r="2" spans="1:11">
      <c r="A2" s="11"/>
      <c r="B2" s="5"/>
      <c r="C2" s="5" t="s">
        <v>16</v>
      </c>
      <c r="D2" s="5" t="s">
        <v>17</v>
      </c>
      <c r="E2" s="5" t="s">
        <v>18</v>
      </c>
      <c r="F2" s="5" t="s">
        <v>8</v>
      </c>
      <c r="G2" s="5" t="s">
        <v>20</v>
      </c>
      <c r="H2" s="5" t="s">
        <v>19</v>
      </c>
      <c r="I2" s="11"/>
      <c r="J2" s="11"/>
      <c r="K2" s="11"/>
    </row>
    <row r="3" spans="1:11" ht="43.2">
      <c r="A3" s="11"/>
      <c r="B3" s="4" t="s">
        <v>61</v>
      </c>
      <c r="C3" s="2"/>
      <c r="D3" s="3"/>
      <c r="E3" s="2"/>
      <c r="F3" s="6" t="str">
        <f>IF(OR(C3="",D3="",E3=""),"",VLOOKUP($E3&amp;$D3,'2025年度定期トレーニング 開催スケジュール'!$F$5:$I$80,2,FALSE))</f>
        <v/>
      </c>
      <c r="G3" s="6" t="str">
        <f>IF(OR(D3="",E3="",F3=""),"",VLOOKUP($E3&amp;$D3,'2025年度定期トレーニング 開催スケジュール'!$F$5:$I$80,3,FALSE))</f>
        <v/>
      </c>
      <c r="H3" s="6" t="str">
        <f>IF(OR(E3="",F3="",G3=""),"",VLOOKUP($E3&amp;$D3,'2025年度定期トレーニング 開催スケジュール'!$F$5:$I$80,4,FALSE))</f>
        <v/>
      </c>
      <c r="I3" s="11"/>
      <c r="J3" s="11"/>
      <c r="K3" s="11"/>
    </row>
    <row r="4" spans="1:11" ht="43.2">
      <c r="A4" s="11"/>
      <c r="B4" s="4" t="s">
        <v>62</v>
      </c>
      <c r="C4" s="2"/>
      <c r="D4" s="3"/>
      <c r="E4" s="2"/>
      <c r="F4" s="6" t="str">
        <f>IF(OR(C4="",D4="",E4=""),"",VLOOKUP($E4&amp;$D4,'2025年度定期トレーニング 開催スケジュール'!$F$5:$I$80,2,FALSE))</f>
        <v/>
      </c>
      <c r="G4" s="6" t="str">
        <f>IF(OR(D4="",E4="",F4=""),"",VLOOKUP($E4&amp;$D4,'2025年度定期トレーニング 開催スケジュール'!$F$5:$I$80,3,FALSE))</f>
        <v/>
      </c>
      <c r="H4" s="6" t="str">
        <f>IF(OR(E4="",F4="",G4=""),"",VLOOKUP($E4&amp;$D4,'2025年度定期トレーニング 開催スケジュール'!$F$5:$I$80,4,FALSE))</f>
        <v/>
      </c>
      <c r="I4" s="11"/>
      <c r="J4" s="11"/>
      <c r="K4" s="11"/>
    </row>
    <row r="5" spans="1:11" ht="43.2">
      <c r="A5" s="11"/>
      <c r="B5" s="4" t="s">
        <v>63</v>
      </c>
      <c r="C5" s="2"/>
      <c r="D5" s="3"/>
      <c r="E5" s="2"/>
      <c r="F5" s="6" t="str">
        <f>IF(OR(C5="",D5="",E5=""),"",VLOOKUP($E5&amp;$D5,'2025年度定期トレーニング 開催スケジュール'!$F$5:$I$80,2,FALSE))</f>
        <v/>
      </c>
      <c r="G5" s="6" t="str">
        <f>IF(OR(D5="",E5="",F5=""),"",VLOOKUP($E5&amp;$D5,'2025年度定期トレーニング 開催スケジュール'!$F$5:$I$80,3,FALSE))</f>
        <v/>
      </c>
      <c r="H5" s="6" t="str">
        <f>IF(OR(E5="",F5="",G5=""),"",VLOOKUP($E5&amp;$D5,'2025年度定期トレーニング 開催スケジュール'!$F$5:$I$80,4,FALSE))</f>
        <v/>
      </c>
      <c r="I5" s="11"/>
      <c r="J5" s="11"/>
      <c r="K5" s="11"/>
    </row>
    <row r="6" spans="1:11" ht="43.2">
      <c r="A6" s="11"/>
      <c r="B6" s="4" t="s">
        <v>64</v>
      </c>
      <c r="C6" s="2"/>
      <c r="D6" s="3"/>
      <c r="E6" s="2"/>
      <c r="F6" s="6" t="str">
        <f>IF(OR(C6="",D6="",E6=""),"",VLOOKUP($E6&amp;$D6,'2025年度定期トレーニング 開催スケジュール'!$F$5:$I$80,2,FALSE))</f>
        <v/>
      </c>
      <c r="G6" s="6" t="str">
        <f>IF(OR(D6="",E6="",F6=""),"",VLOOKUP($E6&amp;$D6,'2025年度定期トレーニング 開催スケジュール'!$F$5:$I$80,3,FALSE))</f>
        <v/>
      </c>
      <c r="H6" s="6" t="str">
        <f>IF(OR(E6="",F6="",G6=""),"",VLOOKUP($E6&amp;$D6,'2025年度定期トレーニング 開催スケジュール'!$F$5:$I$80,4,FALSE))</f>
        <v/>
      </c>
      <c r="I6" s="11"/>
      <c r="J6" s="11"/>
      <c r="K6" s="11"/>
    </row>
    <row r="7" spans="1:11">
      <c r="A7" s="11"/>
      <c r="B7" s="12"/>
      <c r="C7" s="12"/>
      <c r="D7" s="12"/>
      <c r="E7" s="12"/>
      <c r="F7" s="12"/>
      <c r="G7" s="12"/>
      <c r="H7" s="12"/>
      <c r="I7" s="11"/>
      <c r="J7" s="11"/>
      <c r="K7" s="11"/>
    </row>
    <row r="8" spans="1:11">
      <c r="A8" s="11"/>
      <c r="B8" s="59" t="s">
        <v>67</v>
      </c>
      <c r="C8" s="59"/>
      <c r="D8" s="59"/>
      <c r="E8" s="11"/>
      <c r="F8" s="11"/>
      <c r="G8" s="11"/>
      <c r="H8" s="11"/>
      <c r="I8" s="11"/>
      <c r="J8" s="11"/>
      <c r="K8" s="11"/>
    </row>
    <row r="9" spans="1:11">
      <c r="A9" s="11"/>
      <c r="B9" s="60" t="s">
        <v>66</v>
      </c>
      <c r="C9" s="9" t="s">
        <v>0</v>
      </c>
      <c r="D9" s="9" t="s">
        <v>1</v>
      </c>
      <c r="E9" s="11"/>
      <c r="F9" s="10" t="s">
        <v>3</v>
      </c>
      <c r="G9" s="58"/>
      <c r="H9" s="58"/>
      <c r="I9" s="11"/>
      <c r="J9" s="11"/>
      <c r="K9" s="11"/>
    </row>
    <row r="10" spans="1:11">
      <c r="A10" s="11"/>
      <c r="B10" s="61"/>
      <c r="C10" s="8"/>
      <c r="D10" s="8"/>
      <c r="E10" s="11"/>
      <c r="F10" s="11"/>
      <c r="G10" s="11"/>
      <c r="H10" s="11"/>
      <c r="I10" s="11"/>
      <c r="J10" s="11"/>
      <c r="K10" s="11"/>
    </row>
    <row r="11" spans="1:11">
      <c r="A11" s="11"/>
      <c r="B11" s="61" t="s">
        <v>9</v>
      </c>
      <c r="C11" s="9" t="s">
        <v>10</v>
      </c>
      <c r="D11" s="9" t="s">
        <v>11</v>
      </c>
      <c r="E11" s="11"/>
      <c r="F11" s="11"/>
      <c r="G11" s="11"/>
      <c r="H11" s="11"/>
      <c r="I11" s="11"/>
      <c r="J11" s="11"/>
      <c r="K11" s="11"/>
    </row>
    <row r="12" spans="1:11">
      <c r="A12" s="11"/>
      <c r="B12" s="61"/>
      <c r="C12" s="8"/>
      <c r="D12" s="8"/>
      <c r="E12" s="11"/>
      <c r="F12" s="11"/>
      <c r="G12" s="11"/>
      <c r="H12" s="11"/>
      <c r="I12" s="11"/>
      <c r="J12" s="11"/>
      <c r="K12" s="11"/>
    </row>
    <row r="13" spans="1:11">
      <c r="A13" s="11"/>
      <c r="B13" s="9" t="s">
        <v>68</v>
      </c>
      <c r="C13" s="62"/>
      <c r="D13" s="55"/>
      <c r="E13" s="11"/>
      <c r="F13" s="11"/>
      <c r="G13" s="11"/>
      <c r="H13" s="11"/>
      <c r="I13" s="11"/>
      <c r="J13" s="11"/>
      <c r="K13" s="11"/>
    </row>
    <row r="14" spans="1:11">
      <c r="A14" s="11"/>
      <c r="B14" s="9" t="s">
        <v>69</v>
      </c>
      <c r="C14" s="54"/>
      <c r="D14" s="55"/>
      <c r="E14" s="11"/>
      <c r="F14" s="11"/>
      <c r="G14" s="11"/>
      <c r="H14" s="11"/>
      <c r="I14" s="11"/>
      <c r="J14" s="11"/>
      <c r="K14" s="11"/>
    </row>
    <row r="15" spans="1:11">
      <c r="A15" s="11"/>
      <c r="B15" s="9" t="s">
        <v>70</v>
      </c>
      <c r="C15" s="54"/>
      <c r="D15" s="55"/>
      <c r="E15" s="11"/>
      <c r="F15" s="11"/>
      <c r="G15" s="11"/>
      <c r="H15" s="11"/>
      <c r="I15" s="11"/>
      <c r="J15" s="11"/>
      <c r="K15" s="11"/>
    </row>
    <row r="16" spans="1:11">
      <c r="A16" s="11"/>
      <c r="B16" s="9" t="s">
        <v>4</v>
      </c>
      <c r="C16" s="56"/>
      <c r="D16" s="57"/>
      <c r="E16" s="11"/>
      <c r="F16" s="11"/>
      <c r="G16" s="11"/>
      <c r="H16" s="11"/>
      <c r="I16" s="11"/>
      <c r="J16" s="11"/>
      <c r="K16" s="11"/>
    </row>
    <row r="17" spans="1:11">
      <c r="A17" s="11"/>
      <c r="B17" s="9" t="s">
        <v>71</v>
      </c>
      <c r="C17" s="54"/>
      <c r="D17" s="55"/>
      <c r="E17" s="11"/>
      <c r="F17" s="11"/>
      <c r="G17" s="11"/>
      <c r="H17" s="11"/>
      <c r="I17" s="11"/>
      <c r="J17" s="11"/>
      <c r="K17" s="11"/>
    </row>
    <row r="18" spans="1:11">
      <c r="A18" s="11"/>
      <c r="B18" s="9" t="s">
        <v>2</v>
      </c>
      <c r="C18" s="56"/>
      <c r="D18" s="57"/>
      <c r="E18" s="11"/>
      <c r="F18" s="11"/>
      <c r="G18" s="11"/>
      <c r="H18" s="11"/>
      <c r="I18" s="11"/>
      <c r="J18" s="11"/>
      <c r="K18" s="11"/>
    </row>
    <row r="19" spans="1:11">
      <c r="A19" s="11"/>
      <c r="B19" s="9" t="s">
        <v>72</v>
      </c>
      <c r="C19" s="54"/>
      <c r="D19" s="55"/>
      <c r="E19" s="11"/>
      <c r="F19" s="11"/>
      <c r="G19" s="11"/>
      <c r="H19" s="11"/>
      <c r="I19" s="11"/>
      <c r="J19" s="11"/>
      <c r="K19" s="11"/>
    </row>
    <row r="20" spans="1:11">
      <c r="A20" s="11"/>
      <c r="B20" s="9" t="s">
        <v>5</v>
      </c>
      <c r="C20" s="56"/>
      <c r="D20" s="57"/>
      <c r="E20" s="11"/>
      <c r="F20" s="11"/>
      <c r="G20" s="11"/>
      <c r="H20" s="11"/>
      <c r="I20" s="11"/>
      <c r="J20" s="11"/>
      <c r="K20" s="11"/>
    </row>
    <row r="21" spans="1:11">
      <c r="A21" s="11"/>
      <c r="B21" s="9" t="s">
        <v>6</v>
      </c>
      <c r="C21" s="56"/>
      <c r="D21" s="57"/>
      <c r="E21" s="11"/>
      <c r="F21" s="11"/>
      <c r="G21" s="11"/>
      <c r="H21" s="11"/>
      <c r="I21" s="11"/>
      <c r="J21" s="11"/>
      <c r="K21" s="11"/>
    </row>
    <row r="22" spans="1:11">
      <c r="A22" s="11"/>
      <c r="B22" s="9" t="s">
        <v>7</v>
      </c>
      <c r="C22" s="56"/>
      <c r="D22" s="57"/>
      <c r="E22" s="11"/>
      <c r="F22" s="11"/>
      <c r="G22" s="11"/>
      <c r="H22" s="11"/>
      <c r="I22" s="11"/>
      <c r="J22" s="11"/>
      <c r="K22" s="11"/>
    </row>
    <row r="23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5">
    <mergeCell ref="B1:H1"/>
    <mergeCell ref="C13:D13"/>
    <mergeCell ref="C14:D14"/>
    <mergeCell ref="C15:D15"/>
    <mergeCell ref="C22:D22"/>
    <mergeCell ref="G9:H9"/>
    <mergeCell ref="B8:D8"/>
    <mergeCell ref="C16:D16"/>
    <mergeCell ref="C17:D17"/>
    <mergeCell ref="C18:D18"/>
    <mergeCell ref="C19:D19"/>
    <mergeCell ref="C20:D20"/>
    <mergeCell ref="C21:D21"/>
    <mergeCell ref="B9:B10"/>
    <mergeCell ref="B11:B12"/>
  </mergeCells>
  <phoneticPr fontId="3"/>
  <conditionalFormatting sqref="C10">
    <cfRule type="expression" dxfId="6" priority="1">
      <formula>AND($C$3&lt;&gt;"",$C$10="")</formula>
    </cfRule>
  </conditionalFormatting>
  <conditionalFormatting sqref="D10">
    <cfRule type="expression" dxfId="5" priority="2">
      <formula>AND($C$3&lt;&gt;"",$D$10="")</formula>
    </cfRule>
  </conditionalFormatting>
  <conditionalFormatting sqref="C15">
    <cfRule type="expression" dxfId="4" priority="5">
      <formula>AND($C$3&lt;&gt;"",$C$15="")</formula>
    </cfRule>
  </conditionalFormatting>
  <conditionalFormatting sqref="C17">
    <cfRule type="expression" dxfId="3" priority="6">
      <formula>AND($C$3&lt;&gt;"",$C$17="")</formula>
    </cfRule>
  </conditionalFormatting>
  <conditionalFormatting sqref="C19">
    <cfRule type="expression" dxfId="2" priority="13">
      <formula>AND($C$3&lt;&gt;"",$C$19="")</formula>
    </cfRule>
  </conditionalFormatting>
  <conditionalFormatting sqref="C14">
    <cfRule type="expression" dxfId="1" priority="4">
      <formula>AND($C$3&lt;&gt;"",$C$14="")</formula>
    </cfRule>
  </conditionalFormatting>
  <conditionalFormatting sqref="C13">
    <cfRule type="expression" dxfId="0" priority="3">
      <formula>AND(OR($C$3&lt;&gt;"",$C$4&lt;&gt;"",$C$5&lt;&gt;"",$C$6&lt;&gt;""),$C$13="")</formula>
    </cfRule>
  </conditionalFormatting>
  <dataValidations count="5">
    <dataValidation type="list" allowBlank="1" showInputMessage="1" showErrorMessage="1" sqref="C3:C6" xr:uid="{00000000-0002-0000-0100-000000000000}">
      <formula1>"Discovery_Studio,Materials_Studio,Pipeline_Pilot"</formula1>
    </dataValidation>
    <dataValidation type="list" allowBlank="1" showInputMessage="1" showErrorMessage="1" sqref="D3:E6" xr:uid="{00000000-0002-0000-0100-000001000000}">
      <formula1>INDIRECT(C3)</formula1>
    </dataValidation>
    <dataValidation type="list" allowBlank="1" showInputMessage="1" showErrorMessage="1" sqref="C16" xr:uid="{00000000-0002-0000-0100-000002000000}">
      <formula1>"CEO / 会長 / オーナー,スペシャリスト / 一般,主任 / プロジェクトリーダー,専務取締役 / VP,課長クラス,部長クラス"</formula1>
    </dataValidation>
    <dataValidation type="list" allowBlank="1" showInputMessage="1" showErrorMessage="1" sqref="G9" xr:uid="{00000000-0002-0000-0100-000003000000}">
      <formula1>"カスタマー&amp;マーケット・インテリジェンス,マーケティング・ソリューション,プランニング＆オプティマイゼーション,オンライン3D空間プランニング,Business Process Automation,MBSE サイバー・システム,アナリティクス・ビッグデータ・人工知能,学習/トレーニング,科学R&amp;D,製品ライフサイクル管理,グローバル・オペレーションおよび製造,設計＆エンジニアリング,設計エンジニアリング・シミュレーション,鉱業"</formula1>
    </dataValidation>
    <dataValidation imeMode="disabled" allowBlank="1" showInputMessage="1" showErrorMessage="1" sqref="C19:D19 C14:D14" xr:uid="{00000000-0002-0000-0100-000004000000}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10</xdr:row>
                    <xdr:rowOff>38100</xdr:rowOff>
                  </from>
                  <to>
                    <xdr:col>12</xdr:col>
                    <xdr:colOff>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358140</xdr:colOff>
                    <xdr:row>13</xdr:row>
                    <xdr:rowOff>99060</xdr:rowOff>
                  </from>
                  <to>
                    <xdr:col>12</xdr:col>
                    <xdr:colOff>0</xdr:colOff>
                    <xdr:row>14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2025年度定期トレーニング 開催スケジュール</vt:lpstr>
      <vt:lpstr>トレーニング受講申し込みシート</vt:lpstr>
      <vt:lpstr>Discovery_Studio</vt:lpstr>
      <vt:lpstr>Discovery_Studio_Introduction_Training</vt:lpstr>
      <vt:lpstr>Discovery_Studio_Pharmacophore_Training</vt:lpstr>
      <vt:lpstr>Discovery_Studio_Protein_Modeling_and_Function_Training</vt:lpstr>
      <vt:lpstr>Discovery_Studio_QSAR_Training</vt:lpstr>
      <vt:lpstr>Discovery_Studio_Receptor_Ligand_Docking_Training</vt:lpstr>
      <vt:lpstr>Discovery_Studio_Simulation_Training</vt:lpstr>
      <vt:lpstr>Materials_Studio</vt:lpstr>
      <vt:lpstr>Materials_Studio_CASTEP_入門</vt:lpstr>
      <vt:lpstr>Materials_Studio_Dmol3_入門</vt:lpstr>
      <vt:lpstr>Materials_Studio_ForciteForcite_Plus_入門</vt:lpstr>
      <vt:lpstr>Materials_Studio_Visualizer_入門</vt:lpstr>
      <vt:lpstr>Pipeline_Pilot</vt:lpstr>
      <vt:lpstr>Pipeline_Pilot_入門</vt:lpstr>
    </vt:vector>
  </TitlesOfParts>
  <Company>DASSAULT SYSTEMES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OHMURA Tadahiro</dc:creator>
  <cp:lastModifiedBy>OHMURA Tadahiro</cp:lastModifiedBy>
  <dcterms:created xsi:type="dcterms:W3CDTF">2022-11-24T04:22:15Z</dcterms:created>
  <dcterms:modified xsi:type="dcterms:W3CDTF">2024-12-17T03:09:01Z</dcterms:modified>
</cp:coreProperties>
</file>